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conoha-wing\illust-closet\media\"/>
    </mc:Choice>
  </mc:AlternateContent>
  <xr:revisionPtr revIDLastSave="0" documentId="13_ncr:1_{4218A984-EA1A-497E-AAE6-4378F6E172F7}" xr6:coauthVersionLast="47" xr6:coauthVersionMax="47" xr10:uidLastSave="{00000000-0000-0000-0000-000000000000}"/>
  <bookViews>
    <workbookView xWindow="5025" yWindow="1065" windowWidth="28755" windowHeight="11295" tabRatio="500" xr2:uid="{00000000-000D-0000-FFFF-FFFF00000000}"/>
  </bookViews>
  <sheets>
    <sheet name="年間集計" sheetId="1" r:id="rId1"/>
    <sheet name="1月" sheetId="2" r:id="rId2"/>
    <sheet name="2月" sheetId="3" r:id="rId3"/>
    <sheet name="3月" sheetId="4" r:id="rId4"/>
    <sheet name="4月" sheetId="5" r:id="rId5"/>
    <sheet name="5月" sheetId="6" r:id="rId6"/>
    <sheet name="6月" sheetId="7" r:id="rId7"/>
    <sheet name="7月" sheetId="8" r:id="rId8"/>
    <sheet name="8月" sheetId="9" r:id="rId9"/>
    <sheet name="9月" sheetId="10" r:id="rId10"/>
    <sheet name="10月" sheetId="11" r:id="rId11"/>
    <sheet name="11月" sheetId="12" r:id="rId12"/>
    <sheet name="12月" sheetId="13" r:id="rId13"/>
  </sheets>
  <definedNames>
    <definedName name="_xlnm.Print_Area" localSheetId="10">'10月'!$A$1:$F$48</definedName>
    <definedName name="_xlnm.Print_Area" localSheetId="11">'11月'!$A$1:$F$48</definedName>
    <definedName name="_xlnm.Print_Area" localSheetId="12">'12月'!$A$1:$F$48</definedName>
    <definedName name="_xlnm.Print_Area" localSheetId="1">'1月'!$A$1:$F$48</definedName>
    <definedName name="_xlnm.Print_Area" localSheetId="2">'2月'!$A$1:$F$48</definedName>
    <definedName name="_xlnm.Print_Area" localSheetId="3">'3月'!$A$1:$F$48</definedName>
    <definedName name="_xlnm.Print_Area" localSheetId="4">'4月'!$A$1:$F$48</definedName>
    <definedName name="_xlnm.Print_Area" localSheetId="5">'5月'!$A$1:$F$48</definedName>
    <definedName name="_xlnm.Print_Area" localSheetId="6">'6月'!$A$1:$F$48</definedName>
    <definedName name="_xlnm.Print_Area" localSheetId="7">'7月'!$A$1:$F$48</definedName>
    <definedName name="_xlnm.Print_Area" localSheetId="8">'8月'!$A$1:$F$48</definedName>
    <definedName name="_xlnm.Print_Area" localSheetId="9">'9月'!$A$1:$F$48</definedName>
    <definedName name="_xlnm.Print_Area" localSheetId="0">年間集計!$A$1:$P$58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8" i="13" l="1"/>
  <c r="C48" i="13"/>
  <c r="E47" i="13"/>
  <c r="E46" i="13"/>
  <c r="E45" i="13"/>
  <c r="E44" i="13"/>
  <c r="E43" i="13"/>
  <c r="E42" i="13"/>
  <c r="E41" i="13"/>
  <c r="E40" i="13"/>
  <c r="E39" i="13"/>
  <c r="E48" i="13" s="1"/>
  <c r="D35" i="13"/>
  <c r="C35" i="13"/>
  <c r="C6" i="13" s="1"/>
  <c r="E34" i="13"/>
  <c r="E33" i="13"/>
  <c r="E32" i="13"/>
  <c r="E31" i="13"/>
  <c r="E30" i="13"/>
  <c r="E29" i="13"/>
  <c r="E28" i="13"/>
  <c r="E27" i="13"/>
  <c r="E26" i="13"/>
  <c r="E35" i="13" s="1"/>
  <c r="D22" i="13"/>
  <c r="C22" i="13"/>
  <c r="C5" i="13" s="1"/>
  <c r="C7" i="13" s="1"/>
  <c r="E21" i="13"/>
  <c r="E20" i="13"/>
  <c r="E19" i="13"/>
  <c r="E18" i="13"/>
  <c r="E22" i="13" s="1"/>
  <c r="E6" i="13"/>
  <c r="D6" i="13"/>
  <c r="D5" i="13"/>
  <c r="N36" i="1" s="1"/>
  <c r="D48" i="12"/>
  <c r="M33" i="1" s="1"/>
  <c r="C48" i="12"/>
  <c r="E47" i="12"/>
  <c r="E46" i="12"/>
  <c r="E45" i="12"/>
  <c r="E44" i="12"/>
  <c r="E43" i="12"/>
  <c r="E42" i="12"/>
  <c r="E41" i="12"/>
  <c r="E40" i="12"/>
  <c r="E39" i="12"/>
  <c r="D35" i="12"/>
  <c r="D6" i="12" s="1"/>
  <c r="M37" i="1" s="1"/>
  <c r="C35" i="12"/>
  <c r="C6" i="12" s="1"/>
  <c r="E34" i="12"/>
  <c r="E33" i="12"/>
  <c r="E32" i="12"/>
  <c r="E31" i="12"/>
  <c r="E30" i="12"/>
  <c r="E29" i="12"/>
  <c r="E28" i="12"/>
  <c r="E27" i="12"/>
  <c r="E26" i="12"/>
  <c r="D22" i="12"/>
  <c r="D5" i="12" s="1"/>
  <c r="C22" i="12"/>
  <c r="C5" i="12" s="1"/>
  <c r="C7" i="12" s="1"/>
  <c r="E21" i="12"/>
  <c r="E20" i="12"/>
  <c r="E19" i="12"/>
  <c r="E18" i="12"/>
  <c r="E22" i="12" s="1"/>
  <c r="D48" i="11"/>
  <c r="C48" i="11"/>
  <c r="E47" i="11"/>
  <c r="E46" i="11"/>
  <c r="E45" i="11"/>
  <c r="E44" i="11"/>
  <c r="E43" i="11"/>
  <c r="E42" i="11"/>
  <c r="E41" i="11"/>
  <c r="E48" i="11" s="1"/>
  <c r="E40" i="11"/>
  <c r="E39" i="11"/>
  <c r="D35" i="11"/>
  <c r="D6" i="11" s="1"/>
  <c r="C35" i="11"/>
  <c r="E34" i="11"/>
  <c r="E33" i="11"/>
  <c r="E32" i="11"/>
  <c r="E31" i="11"/>
  <c r="E30" i="11"/>
  <c r="E29" i="11"/>
  <c r="E28" i="11"/>
  <c r="E35" i="11" s="1"/>
  <c r="E27" i="11"/>
  <c r="E26" i="11"/>
  <c r="D22" i="11"/>
  <c r="D5" i="11" s="1"/>
  <c r="D7" i="11" s="1"/>
  <c r="C22" i="11"/>
  <c r="E21" i="11"/>
  <c r="E20" i="11"/>
  <c r="E19" i="11"/>
  <c r="E22" i="11" s="1"/>
  <c r="E18" i="11"/>
  <c r="C6" i="11"/>
  <c r="E6" i="11" s="1"/>
  <c r="C5" i="11"/>
  <c r="D48" i="10"/>
  <c r="C48" i="10"/>
  <c r="E47" i="10"/>
  <c r="E46" i="10"/>
  <c r="E45" i="10"/>
  <c r="E44" i="10"/>
  <c r="E43" i="10"/>
  <c r="E42" i="10"/>
  <c r="E48" i="10" s="1"/>
  <c r="E41" i="10"/>
  <c r="E40" i="10"/>
  <c r="E39" i="10"/>
  <c r="D35" i="10"/>
  <c r="C35" i="10"/>
  <c r="E34" i="10"/>
  <c r="E33" i="10"/>
  <c r="E32" i="10"/>
  <c r="E31" i="10"/>
  <c r="E30" i="10"/>
  <c r="E29" i="10"/>
  <c r="E35" i="10" s="1"/>
  <c r="E28" i="10"/>
  <c r="E27" i="10"/>
  <c r="E26" i="10"/>
  <c r="D22" i="10"/>
  <c r="C22" i="10"/>
  <c r="E21" i="10"/>
  <c r="E20" i="10"/>
  <c r="E22" i="10" s="1"/>
  <c r="E19" i="10"/>
  <c r="E18" i="10"/>
  <c r="D6" i="10"/>
  <c r="E6" i="10" s="1"/>
  <c r="C6" i="10"/>
  <c r="D5" i="10"/>
  <c r="D7" i="10" s="1"/>
  <c r="K38" i="1" s="1"/>
  <c r="C5" i="10"/>
  <c r="C7" i="10" s="1"/>
  <c r="D48" i="9"/>
  <c r="C48" i="9"/>
  <c r="E47" i="9"/>
  <c r="E46" i="9"/>
  <c r="E45" i="9"/>
  <c r="E44" i="9"/>
  <c r="E43" i="9"/>
  <c r="E42" i="9"/>
  <c r="E41" i="9"/>
  <c r="E40" i="9"/>
  <c r="E39" i="9"/>
  <c r="D35" i="9"/>
  <c r="C35" i="9"/>
  <c r="C6" i="9" s="1"/>
  <c r="E6" i="9" s="1"/>
  <c r="E34" i="9"/>
  <c r="E33" i="9"/>
  <c r="E32" i="9"/>
  <c r="E31" i="9"/>
  <c r="E30" i="9"/>
  <c r="E29" i="9"/>
  <c r="E28" i="9"/>
  <c r="E27" i="9"/>
  <c r="E26" i="9"/>
  <c r="E35" i="9" s="1"/>
  <c r="D22" i="9"/>
  <c r="C22" i="9"/>
  <c r="C5" i="9" s="1"/>
  <c r="E21" i="9"/>
  <c r="E20" i="9"/>
  <c r="E19" i="9"/>
  <c r="E18" i="9"/>
  <c r="D6" i="9"/>
  <c r="D5" i="9"/>
  <c r="D48" i="8"/>
  <c r="I33" i="1" s="1"/>
  <c r="C48" i="8"/>
  <c r="E47" i="8"/>
  <c r="E46" i="8"/>
  <c r="E45" i="8"/>
  <c r="E44" i="8"/>
  <c r="E43" i="8"/>
  <c r="E42" i="8"/>
  <c r="E41" i="8"/>
  <c r="E40" i="8"/>
  <c r="E39" i="8"/>
  <c r="E48" i="8" s="1"/>
  <c r="D35" i="8"/>
  <c r="D6" i="8" s="1"/>
  <c r="I37" i="1" s="1"/>
  <c r="C35" i="8"/>
  <c r="C6" i="8" s="1"/>
  <c r="E6" i="8" s="1"/>
  <c r="E34" i="8"/>
  <c r="E33" i="8"/>
  <c r="E32" i="8"/>
  <c r="E31" i="8"/>
  <c r="E30" i="8"/>
  <c r="E29" i="8"/>
  <c r="E28" i="8"/>
  <c r="E27" i="8"/>
  <c r="E26" i="8"/>
  <c r="D22" i="8"/>
  <c r="D5" i="8" s="1"/>
  <c r="C22" i="8"/>
  <c r="C5" i="8" s="1"/>
  <c r="E21" i="8"/>
  <c r="E20" i="8"/>
  <c r="E19" i="8"/>
  <c r="E18" i="8"/>
  <c r="E22" i="8" s="1"/>
  <c r="C7" i="8"/>
  <c r="D48" i="7"/>
  <c r="H33" i="1" s="1"/>
  <c r="P33" i="1" s="1"/>
  <c r="C48" i="7"/>
  <c r="E47" i="7"/>
  <c r="E46" i="7"/>
  <c r="E45" i="7"/>
  <c r="E44" i="7"/>
  <c r="E43" i="7"/>
  <c r="E42" i="7"/>
  <c r="E41" i="7"/>
  <c r="E48" i="7" s="1"/>
  <c r="E40" i="7"/>
  <c r="E39" i="7"/>
  <c r="D35" i="7"/>
  <c r="C35" i="7"/>
  <c r="E34" i="7"/>
  <c r="E33" i="7"/>
  <c r="E32" i="7"/>
  <c r="E31" i="7"/>
  <c r="E30" i="7"/>
  <c r="E29" i="7"/>
  <c r="E28" i="7"/>
  <c r="E35" i="7" s="1"/>
  <c r="E27" i="7"/>
  <c r="E26" i="7"/>
  <c r="D22" i="7"/>
  <c r="D5" i="7" s="1"/>
  <c r="C22" i="7"/>
  <c r="E21" i="7"/>
  <c r="E20" i="7"/>
  <c r="E19" i="7"/>
  <c r="E22" i="7" s="1"/>
  <c r="E18" i="7"/>
  <c r="C6" i="7"/>
  <c r="C5" i="7"/>
  <c r="C7" i="7" s="1"/>
  <c r="D48" i="6"/>
  <c r="C48" i="6"/>
  <c r="E47" i="6"/>
  <c r="E46" i="6"/>
  <c r="E45" i="6"/>
  <c r="E44" i="6"/>
  <c r="E43" i="6"/>
  <c r="E42" i="6"/>
  <c r="E48" i="6" s="1"/>
  <c r="E41" i="6"/>
  <c r="E40" i="6"/>
  <c r="E39" i="6"/>
  <c r="D35" i="6"/>
  <c r="C35" i="6"/>
  <c r="E34" i="6"/>
  <c r="E33" i="6"/>
  <c r="E32" i="6"/>
  <c r="E31" i="6"/>
  <c r="E30" i="6"/>
  <c r="E29" i="6"/>
  <c r="E35" i="6" s="1"/>
  <c r="E28" i="6"/>
  <c r="E27" i="6"/>
  <c r="E26" i="6"/>
  <c r="D22" i="6"/>
  <c r="C22" i="6"/>
  <c r="E21" i="6"/>
  <c r="E20" i="6"/>
  <c r="E22" i="6" s="1"/>
  <c r="E19" i="6"/>
  <c r="E18" i="6"/>
  <c r="D6" i="6"/>
  <c r="E6" i="6" s="1"/>
  <c r="C6" i="6"/>
  <c r="D5" i="6"/>
  <c r="D7" i="6" s="1"/>
  <c r="G38" i="1" s="1"/>
  <c r="C5" i="6"/>
  <c r="C7" i="6" s="1"/>
  <c r="E7" i="6" s="1"/>
  <c r="D48" i="5"/>
  <c r="C48" i="5"/>
  <c r="E47" i="5"/>
  <c r="E46" i="5"/>
  <c r="E45" i="5"/>
  <c r="E44" i="5"/>
  <c r="E43" i="5"/>
  <c r="E42" i="5"/>
  <c r="E41" i="5"/>
  <c r="E40" i="5"/>
  <c r="E39" i="5"/>
  <c r="D35" i="5"/>
  <c r="C35" i="5"/>
  <c r="E34" i="5"/>
  <c r="E33" i="5"/>
  <c r="E32" i="5"/>
  <c r="E31" i="5"/>
  <c r="E30" i="5"/>
  <c r="E29" i="5"/>
  <c r="E28" i="5"/>
  <c r="E27" i="5"/>
  <c r="E26" i="5"/>
  <c r="E35" i="5" s="1"/>
  <c r="D22" i="5"/>
  <c r="C22" i="5"/>
  <c r="C5" i="5" s="1"/>
  <c r="E21" i="5"/>
  <c r="E20" i="5"/>
  <c r="E19" i="5"/>
  <c r="E18" i="5"/>
  <c r="E22" i="5" s="1"/>
  <c r="D6" i="5"/>
  <c r="D5" i="5"/>
  <c r="D7" i="5" s="1"/>
  <c r="D48" i="4"/>
  <c r="E33" i="1" s="1"/>
  <c r="C48" i="4"/>
  <c r="E47" i="4"/>
  <c r="E46" i="4"/>
  <c r="E45" i="4"/>
  <c r="E44" i="4"/>
  <c r="E43" i="4"/>
  <c r="E42" i="4"/>
  <c r="E41" i="4"/>
  <c r="E40" i="4"/>
  <c r="E39" i="4"/>
  <c r="D35" i="4"/>
  <c r="C35" i="4"/>
  <c r="C6" i="4" s="1"/>
  <c r="E34" i="4"/>
  <c r="E33" i="4"/>
  <c r="E32" i="4"/>
  <c r="E31" i="4"/>
  <c r="E30" i="4"/>
  <c r="E29" i="4"/>
  <c r="E28" i="4"/>
  <c r="E27" i="4"/>
  <c r="E26" i="4"/>
  <c r="D22" i="4"/>
  <c r="C22" i="4"/>
  <c r="C5" i="4" s="1"/>
  <c r="C7" i="4" s="1"/>
  <c r="E21" i="4"/>
  <c r="E20" i="4"/>
  <c r="E19" i="4"/>
  <c r="E18" i="4"/>
  <c r="E22" i="4" s="1"/>
  <c r="D48" i="3"/>
  <c r="C48" i="3"/>
  <c r="E47" i="3"/>
  <c r="E46" i="3"/>
  <c r="E45" i="3"/>
  <c r="E44" i="3"/>
  <c r="E43" i="3"/>
  <c r="E42" i="3"/>
  <c r="E41" i="3"/>
  <c r="E48" i="3" s="1"/>
  <c r="E40" i="3"/>
  <c r="E39" i="3"/>
  <c r="D35" i="3"/>
  <c r="C35" i="3"/>
  <c r="E34" i="3"/>
  <c r="E33" i="3"/>
  <c r="E32" i="3"/>
  <c r="E31" i="3"/>
  <c r="E30" i="3"/>
  <c r="E29" i="3"/>
  <c r="E28" i="3"/>
  <c r="E35" i="3" s="1"/>
  <c r="E27" i="3"/>
  <c r="E26" i="3"/>
  <c r="D22" i="3"/>
  <c r="D5" i="3" s="1"/>
  <c r="C22" i="3"/>
  <c r="E21" i="3"/>
  <c r="E20" i="3"/>
  <c r="E19" i="3"/>
  <c r="E22" i="3" s="1"/>
  <c r="E18" i="3"/>
  <c r="D6" i="3"/>
  <c r="D7" i="3" s="1"/>
  <c r="C6" i="3"/>
  <c r="C5" i="3"/>
  <c r="C7" i="3" s="1"/>
  <c r="D48" i="2"/>
  <c r="C48" i="2"/>
  <c r="E47" i="2"/>
  <c r="E46" i="2"/>
  <c r="E45" i="2"/>
  <c r="E44" i="2"/>
  <c r="E43" i="2"/>
  <c r="E42" i="2"/>
  <c r="E41" i="2"/>
  <c r="E40" i="2"/>
  <c r="E39" i="2"/>
  <c r="E48" i="2" s="1"/>
  <c r="D35" i="2"/>
  <c r="C35" i="2"/>
  <c r="E34" i="2"/>
  <c r="E33" i="2"/>
  <c r="E32" i="2"/>
  <c r="E31" i="2"/>
  <c r="E30" i="2"/>
  <c r="E29" i="2"/>
  <c r="E28" i="2"/>
  <c r="E27" i="2"/>
  <c r="E26" i="2"/>
  <c r="E35" i="2" s="1"/>
  <c r="D22" i="2"/>
  <c r="C22" i="2"/>
  <c r="E21" i="2"/>
  <c r="E20" i="2"/>
  <c r="E22" i="2" s="1"/>
  <c r="E19" i="2"/>
  <c r="E18" i="2"/>
  <c r="E6" i="2"/>
  <c r="D6" i="2"/>
  <c r="C6" i="2"/>
  <c r="D5" i="2"/>
  <c r="C5" i="2"/>
  <c r="C7" i="2" s="1"/>
  <c r="N37" i="1"/>
  <c r="L37" i="1"/>
  <c r="K37" i="1"/>
  <c r="J37" i="1"/>
  <c r="G37" i="1"/>
  <c r="F37" i="1"/>
  <c r="D37" i="1"/>
  <c r="C37" i="1"/>
  <c r="M36" i="1"/>
  <c r="J36" i="1"/>
  <c r="N33" i="1"/>
  <c r="L33" i="1"/>
  <c r="K33" i="1"/>
  <c r="J33" i="1"/>
  <c r="G33" i="1"/>
  <c r="F33" i="1"/>
  <c r="D33" i="1"/>
  <c r="O33" i="1" s="1"/>
  <c r="C33" i="1"/>
  <c r="N32" i="1"/>
  <c r="M32" i="1"/>
  <c r="L32" i="1"/>
  <c r="K32" i="1"/>
  <c r="J32" i="1"/>
  <c r="I32" i="1"/>
  <c r="H32" i="1"/>
  <c r="G32" i="1"/>
  <c r="F32" i="1"/>
  <c r="E32" i="1"/>
  <c r="D32" i="1"/>
  <c r="C32" i="1"/>
  <c r="N31" i="1"/>
  <c r="M31" i="1"/>
  <c r="L31" i="1"/>
  <c r="K31" i="1"/>
  <c r="J31" i="1"/>
  <c r="I31" i="1"/>
  <c r="H31" i="1"/>
  <c r="G31" i="1"/>
  <c r="F31" i="1"/>
  <c r="E31" i="1"/>
  <c r="D31" i="1"/>
  <c r="C31" i="1"/>
  <c r="P31" i="1" s="1"/>
  <c r="N30" i="1"/>
  <c r="M30" i="1"/>
  <c r="L30" i="1"/>
  <c r="K30" i="1"/>
  <c r="J30" i="1"/>
  <c r="I30" i="1"/>
  <c r="H30" i="1"/>
  <c r="G30" i="1"/>
  <c r="F30" i="1"/>
  <c r="E30" i="1"/>
  <c r="D30" i="1"/>
  <c r="C30" i="1"/>
  <c r="P30" i="1" s="1"/>
  <c r="N29" i="1"/>
  <c r="M29" i="1"/>
  <c r="L29" i="1"/>
  <c r="K29" i="1"/>
  <c r="J29" i="1"/>
  <c r="I29" i="1"/>
  <c r="H29" i="1"/>
  <c r="G29" i="1"/>
  <c r="F29" i="1"/>
  <c r="E29" i="1"/>
  <c r="D29" i="1"/>
  <c r="P29" i="1" s="1"/>
  <c r="C29" i="1"/>
  <c r="O29" i="1" s="1"/>
  <c r="N28" i="1"/>
  <c r="M28" i="1"/>
  <c r="L28" i="1"/>
  <c r="K28" i="1"/>
  <c r="J28" i="1"/>
  <c r="I28" i="1"/>
  <c r="H28" i="1"/>
  <c r="G28" i="1"/>
  <c r="F28" i="1"/>
  <c r="E28" i="1"/>
  <c r="D28" i="1"/>
  <c r="C28" i="1"/>
  <c r="N27" i="1"/>
  <c r="M27" i="1"/>
  <c r="L27" i="1"/>
  <c r="K27" i="1"/>
  <c r="J27" i="1"/>
  <c r="I27" i="1"/>
  <c r="H27" i="1"/>
  <c r="G27" i="1"/>
  <c r="F27" i="1"/>
  <c r="E27" i="1"/>
  <c r="D27" i="1"/>
  <c r="C27" i="1"/>
  <c r="O27" i="1" s="1"/>
  <c r="N26" i="1"/>
  <c r="M26" i="1"/>
  <c r="L26" i="1"/>
  <c r="K26" i="1"/>
  <c r="J26" i="1"/>
  <c r="I26" i="1"/>
  <c r="H26" i="1"/>
  <c r="G26" i="1"/>
  <c r="F26" i="1"/>
  <c r="E26" i="1"/>
  <c r="D26" i="1"/>
  <c r="C26" i="1"/>
  <c r="P26" i="1" s="1"/>
  <c r="N25" i="1"/>
  <c r="M25" i="1"/>
  <c r="L25" i="1"/>
  <c r="K25" i="1"/>
  <c r="J25" i="1"/>
  <c r="I25" i="1"/>
  <c r="H25" i="1"/>
  <c r="G25" i="1"/>
  <c r="F25" i="1"/>
  <c r="E25" i="1"/>
  <c r="D25" i="1"/>
  <c r="C25" i="1"/>
  <c r="P25" i="1" s="1"/>
  <c r="N24" i="1"/>
  <c r="M24" i="1"/>
  <c r="L24" i="1"/>
  <c r="K24" i="1"/>
  <c r="J24" i="1"/>
  <c r="I24" i="1"/>
  <c r="H24" i="1"/>
  <c r="G24" i="1"/>
  <c r="F24" i="1"/>
  <c r="E24" i="1"/>
  <c r="D24" i="1"/>
  <c r="C24" i="1"/>
  <c r="N21" i="1"/>
  <c r="L21" i="1"/>
  <c r="K21" i="1"/>
  <c r="J21" i="1"/>
  <c r="H21" i="1"/>
  <c r="G21" i="1"/>
  <c r="F21" i="1"/>
  <c r="D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N19" i="1"/>
  <c r="M19" i="1"/>
  <c r="L19" i="1"/>
  <c r="K19" i="1"/>
  <c r="J19" i="1"/>
  <c r="I19" i="1"/>
  <c r="H19" i="1"/>
  <c r="G19" i="1"/>
  <c r="F19" i="1"/>
  <c r="E19" i="1"/>
  <c r="D19" i="1"/>
  <c r="P19" i="1" s="1"/>
  <c r="C19" i="1"/>
  <c r="O19" i="1" s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P17" i="1" s="1"/>
  <c r="C17" i="1"/>
  <c r="O17" i="1" s="1"/>
  <c r="N16" i="1"/>
  <c r="M16" i="1"/>
  <c r="L16" i="1"/>
  <c r="K16" i="1"/>
  <c r="J16" i="1"/>
  <c r="I16" i="1"/>
  <c r="H16" i="1"/>
  <c r="G16" i="1"/>
  <c r="F16" i="1"/>
  <c r="E16" i="1"/>
  <c r="D16" i="1"/>
  <c r="C16" i="1"/>
  <c r="N15" i="1"/>
  <c r="M15" i="1"/>
  <c r="L15" i="1"/>
  <c r="K15" i="1"/>
  <c r="J15" i="1"/>
  <c r="I15" i="1"/>
  <c r="H15" i="1"/>
  <c r="G15" i="1"/>
  <c r="F15" i="1"/>
  <c r="E15" i="1"/>
  <c r="D15" i="1"/>
  <c r="P15" i="1" s="1"/>
  <c r="C15" i="1"/>
  <c r="O15" i="1" s="1"/>
  <c r="N14" i="1"/>
  <c r="M14" i="1"/>
  <c r="L14" i="1"/>
  <c r="K14" i="1"/>
  <c r="J14" i="1"/>
  <c r="I14" i="1"/>
  <c r="H14" i="1"/>
  <c r="G14" i="1"/>
  <c r="F14" i="1"/>
  <c r="E14" i="1"/>
  <c r="D14" i="1"/>
  <c r="C14" i="1"/>
  <c r="N13" i="1"/>
  <c r="M13" i="1"/>
  <c r="L13" i="1"/>
  <c r="K13" i="1"/>
  <c r="J13" i="1"/>
  <c r="I13" i="1"/>
  <c r="H13" i="1"/>
  <c r="G13" i="1"/>
  <c r="F13" i="1"/>
  <c r="E13" i="1"/>
  <c r="D13" i="1"/>
  <c r="P13" i="1" s="1"/>
  <c r="C13" i="1"/>
  <c r="O13" i="1" s="1"/>
  <c r="N12" i="1"/>
  <c r="M12" i="1"/>
  <c r="L12" i="1"/>
  <c r="K12" i="1"/>
  <c r="J12" i="1"/>
  <c r="I12" i="1"/>
  <c r="H12" i="1"/>
  <c r="G12" i="1"/>
  <c r="F12" i="1"/>
  <c r="E12" i="1"/>
  <c r="D12" i="1"/>
  <c r="C12" i="1"/>
  <c r="P12" i="1" s="1"/>
  <c r="N9" i="1"/>
  <c r="L9" i="1"/>
  <c r="K9" i="1"/>
  <c r="J9" i="1"/>
  <c r="H9" i="1"/>
  <c r="G9" i="1"/>
  <c r="F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P8" i="1" s="1"/>
  <c r="N7" i="1"/>
  <c r="M7" i="1"/>
  <c r="L7" i="1"/>
  <c r="K7" i="1"/>
  <c r="J7" i="1"/>
  <c r="I7" i="1"/>
  <c r="H7" i="1"/>
  <c r="G7" i="1"/>
  <c r="F7" i="1"/>
  <c r="E7" i="1"/>
  <c r="D7" i="1"/>
  <c r="P7" i="1" s="1"/>
  <c r="C7" i="1"/>
  <c r="O7" i="1" s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O5" i="1" s="1"/>
  <c r="L38" i="1" l="1"/>
  <c r="D38" i="1"/>
  <c r="E7" i="3"/>
  <c r="O31" i="1"/>
  <c r="D7" i="8"/>
  <c r="E48" i="9"/>
  <c r="P5" i="1"/>
  <c r="P14" i="1"/>
  <c r="P18" i="1"/>
  <c r="P27" i="1"/>
  <c r="E6" i="3"/>
  <c r="D5" i="4"/>
  <c r="E9" i="1"/>
  <c r="O9" i="1" s="1"/>
  <c r="E48" i="4"/>
  <c r="E5" i="5"/>
  <c r="D8" i="5"/>
  <c r="C6" i="5"/>
  <c r="D6" i="7"/>
  <c r="E5" i="8"/>
  <c r="E35" i="8"/>
  <c r="D7" i="12"/>
  <c r="D8" i="12" s="1"/>
  <c r="E48" i="12"/>
  <c r="P6" i="1"/>
  <c r="P24" i="1"/>
  <c r="O25" i="1"/>
  <c r="P28" i="1"/>
  <c r="O32" i="1"/>
  <c r="F36" i="1"/>
  <c r="E5" i="3"/>
  <c r="D36" i="1"/>
  <c r="D8" i="3"/>
  <c r="E35" i="4"/>
  <c r="E5" i="7"/>
  <c r="H36" i="1"/>
  <c r="E5" i="12"/>
  <c r="E35" i="12"/>
  <c r="D6" i="4"/>
  <c r="E37" i="1" s="1"/>
  <c r="E21" i="1"/>
  <c r="P21" i="1" s="1"/>
  <c r="E5" i="13"/>
  <c r="D7" i="13"/>
  <c r="P16" i="1"/>
  <c r="P20" i="1"/>
  <c r="P32" i="1"/>
  <c r="I36" i="1"/>
  <c r="F38" i="1"/>
  <c r="D7" i="2"/>
  <c r="E5" i="2"/>
  <c r="C36" i="1"/>
  <c r="E48" i="5"/>
  <c r="E5" i="9"/>
  <c r="D7" i="9"/>
  <c r="E22" i="9"/>
  <c r="C7" i="9"/>
  <c r="E7" i="10"/>
  <c r="C7" i="11"/>
  <c r="E7" i="11" s="1"/>
  <c r="E5" i="11"/>
  <c r="L36" i="1"/>
  <c r="D8" i="11"/>
  <c r="E6" i="12"/>
  <c r="D8" i="10"/>
  <c r="O6" i="1"/>
  <c r="O8" i="1"/>
  <c r="I9" i="1"/>
  <c r="M9" i="1"/>
  <c r="O12" i="1"/>
  <c r="O14" i="1"/>
  <c r="O16" i="1"/>
  <c r="O18" i="1"/>
  <c r="O20" i="1"/>
  <c r="I21" i="1"/>
  <c r="M21" i="1"/>
  <c r="O24" i="1"/>
  <c r="O26" i="1"/>
  <c r="O28" i="1"/>
  <c r="O30" i="1"/>
  <c r="G36" i="1"/>
  <c r="K36" i="1"/>
  <c r="E5" i="6"/>
  <c r="E5" i="10"/>
  <c r="D8" i="6"/>
  <c r="E7" i="9" l="1"/>
  <c r="D8" i="9"/>
  <c r="J38" i="1"/>
  <c r="E7" i="13"/>
  <c r="N38" i="1"/>
  <c r="H37" i="1"/>
  <c r="P37" i="1" s="1"/>
  <c r="D7" i="7"/>
  <c r="E6" i="5"/>
  <c r="C7" i="5"/>
  <c r="E7" i="5" s="1"/>
  <c r="P9" i="1"/>
  <c r="P36" i="1"/>
  <c r="E6" i="7"/>
  <c r="C38" i="1"/>
  <c r="E7" i="2"/>
  <c r="D8" i="2"/>
  <c r="D7" i="4"/>
  <c r="E5" i="4"/>
  <c r="E36" i="1"/>
  <c r="O36" i="1" s="1"/>
  <c r="E7" i="8"/>
  <c r="I38" i="1"/>
  <c r="E6" i="4"/>
  <c r="E7" i="12"/>
  <c r="M38" i="1"/>
  <c r="D8" i="13"/>
  <c r="D8" i="8"/>
  <c r="O21" i="1"/>
  <c r="H38" i="1" l="1"/>
  <c r="E7" i="7"/>
  <c r="D8" i="7"/>
  <c r="E7" i="4"/>
  <c r="E38" i="1"/>
  <c r="N39" i="1"/>
  <c r="J39" i="1"/>
  <c r="F39" i="1"/>
  <c r="P38" i="1"/>
  <c r="M39" i="1"/>
  <c r="I39" i="1"/>
  <c r="E39" i="1"/>
  <c r="O38" i="1"/>
  <c r="H39" i="1"/>
  <c r="K39" i="1"/>
  <c r="G39" i="1"/>
  <c r="C39" i="1"/>
  <c r="L39" i="1"/>
  <c r="D39" i="1"/>
  <c r="D8" i="4"/>
  <c r="O37" i="1"/>
</calcChain>
</file>

<file path=xl/sharedStrings.xml><?xml version="1.0" encoding="utf-8"?>
<sst xmlns="http://schemas.openxmlformats.org/spreadsheetml/2006/main" count="721" uniqueCount="86">
  <si>
    <t>各月シートの「実績」を自動で集計します(このシートへの入力は不要です)。</t>
  </si>
  <si>
    <t>項目</t>
  </si>
  <si>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</si>
  <si>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2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</si>
  <si>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3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</si>
  <si>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4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</si>
  <si>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5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</si>
  <si>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6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</si>
  <si>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7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</si>
  <si>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8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</si>
  <si>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9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</si>
  <si>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10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</si>
  <si>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</si>
  <si>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12</t>
    </r>
    <r>
      <rPr>
        <b/>
        <sz val="10"/>
        <color rgb="FFFFFFFF"/>
        <rFont val="Noto Sans CJK SC"/>
        <family val="2"/>
      </rPr>
      <t>月</t>
    </r>
  </si>
  <si>
    <t>年間合計</t>
  </si>
  <si>
    <t>月平均(÷12)</t>
  </si>
  <si>
    <t>収入</t>
  </si>
  <si>
    <t>給与(手取り)</t>
  </si>
  <si>
    <t>賞与</t>
  </si>
  <si>
    <t>副業収入</t>
  </si>
  <si>
    <t>その他収入</t>
  </si>
  <si>
    <t>小計</t>
  </si>
  <si>
    <t>支出(固定費)</t>
  </si>
  <si>
    <t>住居費(家賃・ローン)</t>
  </si>
  <si>
    <t>電気代</t>
  </si>
  <si>
    <t>ガス代</t>
  </si>
  <si>
    <t>水道代</t>
  </si>
  <si>
    <t>通信費(スマホ・ネット)</t>
  </si>
  <si>
    <t>保険料</t>
  </si>
  <si>
    <t>サブスク</t>
  </si>
  <si>
    <t>教育費</t>
  </si>
  <si>
    <t>車両費(ローン・駐車場)</t>
  </si>
  <si>
    <t>支出(変動費)</t>
  </si>
  <si>
    <t>食費</t>
  </si>
  <si>
    <t>日用品</t>
  </si>
  <si>
    <t>交通費</t>
  </si>
  <si>
    <t>医療費</t>
  </si>
  <si>
    <t>衣服・美容</t>
  </si>
  <si>
    <t>交際費</t>
  </si>
  <si>
    <t>趣味・娯楽</t>
  </si>
  <si>
    <t>特別費(冠婚葬祭など)</t>
  </si>
  <si>
    <t>その他支出</t>
  </si>
  <si>
    <t>年間サマリー</t>
  </si>
  <si>
    <t>収入合計</t>
  </si>
  <si>
    <t>支出合計</t>
  </si>
  <si>
    <t>収支(収入−支出)</t>
  </si>
  <si>
    <t>累計収支</t>
  </si>
  <si>
    <r>
      <rPr>
        <b/>
        <sz val="16"/>
        <color rgb="FFFFFFFF"/>
        <rFont val="Meiryo UI"/>
        <family val="3"/>
        <charset val="128"/>
      </rPr>
      <t>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JAN</t>
    </r>
  </si>
  <si>
    <t>入力方法:薄い黄色のセル(予算・実績・メモ)に金額を入力してください。合計・差額は自動計算されます。 例)食費 予算 60,000/実績 58,320 → 差額 1,680</t>
  </si>
  <si>
    <t>月間サマリー</t>
  </si>
  <si>
    <t>予算</t>
  </si>
  <si>
    <t>実績</t>
  </si>
  <si>
    <t>差額</t>
  </si>
  <si>
    <t>貯蓄率(実績)</t>
  </si>
  <si>
    <t>今月のふり返り:お年玉で特別費が増えたが、全体では黒字。</t>
  </si>
  <si>
    <t>差額(実績−予算)</t>
  </si>
  <si>
    <t>メモ</t>
  </si>
  <si>
    <t>お年玉</t>
  </si>
  <si>
    <r>
      <rPr>
        <b/>
        <sz val="16"/>
        <color rgb="FFFFFFFF"/>
        <rFont val="Meiryo UI"/>
        <family val="3"/>
        <charset val="128"/>
      </rPr>
      <t>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FEB</t>
    </r>
  </si>
  <si>
    <t>今月のふり返り:</t>
  </si>
  <si>
    <r>
      <rPr>
        <b/>
        <sz val="16"/>
        <color rgb="FFFFFFFF"/>
        <rFont val="Meiryo UI"/>
        <family val="3"/>
        <charset val="128"/>
      </rPr>
      <t>3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MAR</t>
    </r>
  </si>
  <si>
    <t>今月のふり返り:結婚式のご祝儀で特別費が予算超過。</t>
  </si>
  <si>
    <t>友人の結婚式</t>
  </si>
  <si>
    <r>
      <rPr>
        <b/>
        <sz val="16"/>
        <color rgb="FFFFFFFF"/>
        <rFont val="Meiryo UI"/>
        <family val="3"/>
        <charset val="128"/>
      </rPr>
      <t>4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APR</t>
    </r>
  </si>
  <si>
    <t>子どもの新学期の服</t>
  </si>
  <si>
    <r>
      <rPr>
        <b/>
        <sz val="16"/>
        <color rgb="FFFFFFFF"/>
        <rFont val="Meiryo UI"/>
        <family val="3"/>
        <charset val="128"/>
      </rPr>
      <t>5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MAY</t>
    </r>
  </si>
  <si>
    <r>
      <rPr>
        <sz val="10"/>
        <color rgb="FF0000FF"/>
        <rFont val="Meiryo UI"/>
        <family val="3"/>
        <charset val="128"/>
      </rPr>
      <t>GW</t>
    </r>
    <r>
      <rPr>
        <sz val="10"/>
        <color rgb="FF0000FF"/>
        <rFont val="Noto Sans CJK SC"/>
        <family val="2"/>
      </rPr>
      <t>のお出かけ</t>
    </r>
  </si>
  <si>
    <r>
      <rPr>
        <b/>
        <sz val="16"/>
        <color rgb="FFFFFFFF"/>
        <rFont val="Meiryo UI"/>
        <family val="3"/>
        <charset val="128"/>
      </rPr>
      <t>6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JUN</t>
    </r>
  </si>
  <si>
    <t>今月のふり返り:ボーナス月。半分は貯蓄に回す。</t>
  </si>
  <si>
    <t>夏のボーナス</t>
  </si>
  <si>
    <r>
      <rPr>
        <b/>
        <sz val="16"/>
        <color rgb="FFFFFFFF"/>
        <rFont val="Meiryo UI"/>
        <family val="3"/>
        <charset val="128"/>
      </rPr>
      <t>7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JUL</t>
    </r>
  </si>
  <si>
    <r>
      <rPr>
        <b/>
        <sz val="16"/>
        <color rgb="FFFFFFFF"/>
        <rFont val="Meiryo UI"/>
        <family val="3"/>
        <charset val="128"/>
      </rPr>
      <t>8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AUG</t>
    </r>
  </si>
  <si>
    <t>今月のふり返り:旅行で娯楽費オーバー。電気代も高め。</t>
  </si>
  <si>
    <t>夏休みの家族旅行</t>
  </si>
  <si>
    <r>
      <rPr>
        <b/>
        <sz val="16"/>
        <color rgb="FFFFFFFF"/>
        <rFont val="Meiryo UI"/>
        <family val="3"/>
        <charset val="128"/>
      </rPr>
      <t>9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SEP</t>
    </r>
  </si>
  <si>
    <t>歯医者</t>
  </si>
  <si>
    <r>
      <rPr>
        <b/>
        <sz val="16"/>
        <color rgb="FFFFFFFF"/>
        <rFont val="Meiryo UI"/>
        <family val="3"/>
        <charset val="128"/>
      </rPr>
      <t>10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OCT</t>
    </r>
  </si>
  <si>
    <r>
      <rPr>
        <b/>
        <sz val="16"/>
        <color rgb="FFFFFFFF"/>
        <rFont val="Meiryo UI"/>
        <family val="3"/>
        <charset val="128"/>
      </rPr>
      <t>11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NOV</t>
    </r>
  </si>
  <si>
    <t>冬物の買い替え</t>
  </si>
  <si>
    <r>
      <rPr>
        <b/>
        <sz val="16"/>
        <color rgb="FFFFFFFF"/>
        <rFont val="Meiryo UI"/>
        <family val="3"/>
        <charset val="128"/>
      </rPr>
      <t>12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DEC</t>
    </r>
  </si>
  <si>
    <t>今月のふり返り:ボーナスで大きく黒字。年末の出費が多かった。</t>
  </si>
  <si>
    <t>冬のボーナス</t>
  </si>
  <si>
    <t>年末年始の買い出し</t>
  </si>
  <si>
    <t>忘年会</t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</si>
  <si>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年間集計</t>
    </r>
    <r>
      <rPr>
        <b/>
        <sz val="16"/>
        <color rgb="FF404040"/>
        <rFont val="Meiryo UI"/>
        <family val="3"/>
        <charset val="128"/>
      </rPr>
      <t>(</t>
    </r>
    <r>
      <rPr>
        <b/>
        <sz val="16"/>
        <color rgb="FF404040"/>
        <rFont val="ＭＳ ゴシック"/>
        <family val="3"/>
        <charset val="128"/>
      </rPr>
      <t>実績</t>
    </r>
    <r>
      <rPr>
        <b/>
        <sz val="16"/>
        <color rgb="FF404040"/>
        <rFont val="Meiryo UI"/>
        <family val="3"/>
        <charset val="128"/>
      </rPr>
      <t>)</t>
    </r>
    <phoneticPr fontId="35"/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</si>
  <si>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Meiryo UI"/>
        <family val="3"/>
        <charset val="128"/>
      </rPr>
      <t>(</t>
    </r>
    <r>
      <rPr>
        <b/>
        <sz val="16"/>
        <color rgb="FF404040"/>
        <rFont val="ＭＳ ゴシック"/>
        <family val="3"/>
        <charset val="128"/>
      </rPr>
      <t>収入・支出</t>
    </r>
    <r>
      <rPr>
        <b/>
        <sz val="16"/>
        <color rgb="FF404040"/>
        <rFont val="Meiryo UI"/>
        <family val="3"/>
        <charset val="128"/>
      </rPr>
      <t>)</t>
    </r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</si>
</sst>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0.0%"/>
  </numFmts>
  <fonts count="38">
    <font>
      <sz val="11"/>
      <color theme="1"/>
      <name val="Calibri"/>
      <family val="2"/>
      <charset val="1"/>
    </font>
    <font>
      <b/>
      <sz val="16"/>
      <color rgb="FF404040"/>
      <name val="Meiryo UI"/>
      <family val="3"/>
      <charset val="128"/>
    </font>
    <font>
      <sz val="8"/>
      <color rgb="FF808080"/>
      <name val="Noto Sans CJK SC"/>
      <family val="2"/>
      <charset val="1"/>
    </font>
    <font>
      <b/>
      <sz val="10"/>
      <color rgb="FFFFFFFF"/>
      <name val="Noto Sans CJK SC"/>
      <family val="2"/>
      <charset val="1"/>
    </font>
    <font>
      <b/>
      <sz val="10"/>
      <color rgb="FFFFFFFF"/>
      <name val="Meiryo UI"/>
      <family val="3"/>
      <charset val="128"/>
    </font>
    <font>
      <b/>
      <sz val="10"/>
      <color rgb="FFFFFFFF"/>
      <name val="Noto Sans CJK SC"/>
      <family val="2"/>
    </font>
    <font>
      <b/>
      <sz val="11"/>
      <color rgb="FF404040"/>
      <name val="Noto Sans CJK SC"/>
      <family val="2"/>
      <charset val="1"/>
    </font>
    <font>
      <sz val="10"/>
      <name val="Noto Sans CJK SC"/>
      <family val="2"/>
      <charset val="1"/>
    </font>
    <font>
      <sz val="10"/>
      <color rgb="FF008000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Noto Sans CJK SC"/>
      <family val="2"/>
      <charset val="1"/>
    </font>
    <font>
      <b/>
      <sz val="10"/>
      <color rgb="FF008000"/>
      <name val="Meiryo UI"/>
      <family val="3"/>
      <charset val="128"/>
    </font>
    <font>
      <b/>
      <sz val="10"/>
      <name val="Meiryo UI"/>
      <family val="3"/>
      <charset val="128"/>
    </font>
    <font>
      <b/>
      <sz val="16"/>
      <color rgb="FFFFFFFF"/>
      <name val="Meiryo UI"/>
      <family val="3"/>
      <charset val="128"/>
    </font>
    <font>
      <b/>
      <sz val="16"/>
      <color rgb="FFFFFFFF"/>
      <name val="Noto Sans CJK SC"/>
      <family val="2"/>
    </font>
    <font>
      <sz val="11"/>
      <name val="Noto Sans CJK SC"/>
      <family val="2"/>
      <charset val="1"/>
    </font>
    <font>
      <sz val="11"/>
      <name val="Meiryo UI"/>
      <family val="3"/>
      <charset val="128"/>
    </font>
    <font>
      <b/>
      <sz val="11"/>
      <name val="Noto Sans CJK SC"/>
      <family val="2"/>
      <charset val="1"/>
    </font>
    <font>
      <b/>
      <sz val="11"/>
      <name val="Meiryo UI"/>
      <family val="3"/>
      <charset val="128"/>
    </font>
    <font>
      <sz val="9"/>
      <color rgb="FF0000FF"/>
      <name val="Noto Sans CJK SC"/>
      <family val="2"/>
      <charset val="1"/>
    </font>
    <font>
      <b/>
      <sz val="11"/>
      <color rgb="FF1F4E79"/>
      <name val="Noto Sans CJK SC"/>
      <family val="2"/>
      <charset val="1"/>
    </font>
    <font>
      <b/>
      <sz val="9"/>
      <name val="Noto Sans CJK SC"/>
      <family val="2"/>
      <charset val="1"/>
    </font>
    <font>
      <sz val="10"/>
      <color rgb="FF0000FF"/>
      <name val="Meiryo UI"/>
      <family val="3"/>
      <charset val="128"/>
    </font>
    <font>
      <sz val="10"/>
      <color rgb="FF0000FF"/>
      <name val="Noto Sans CJK SC"/>
      <family val="2"/>
    </font>
    <font>
      <b/>
      <sz val="11"/>
      <color rgb="FF6A4C93"/>
      <name val="Noto Sans CJK SC"/>
      <family val="2"/>
      <charset val="1"/>
    </font>
    <font>
      <b/>
      <sz val="11"/>
      <color rgb="FFB4547C"/>
      <name val="Noto Sans CJK SC"/>
      <family val="2"/>
      <charset val="1"/>
    </font>
    <font>
      <b/>
      <sz val="11"/>
      <color rgb="FFB8740C"/>
      <name val="Noto Sans CJK SC"/>
      <family val="2"/>
      <charset val="1"/>
    </font>
    <font>
      <b/>
      <sz val="11"/>
      <color rgb="FF548235"/>
      <name val="Noto Sans CJK SC"/>
      <family val="2"/>
      <charset val="1"/>
    </font>
    <font>
      <b/>
      <sz val="11"/>
      <color rgb="FF2E7D8C"/>
      <name val="Noto Sans CJK SC"/>
      <family val="2"/>
      <charset val="1"/>
    </font>
    <font>
      <b/>
      <sz val="11"/>
      <color rgb="FF1F6FB2"/>
      <name val="Noto Sans CJK SC"/>
      <family val="2"/>
      <charset val="1"/>
    </font>
    <font>
      <b/>
      <sz val="11"/>
      <color rgb="FFC0504D"/>
      <name val="Noto Sans CJK SC"/>
      <family val="2"/>
      <charset val="1"/>
    </font>
    <font>
      <b/>
      <sz val="11"/>
      <color rgb="FF8A6D3B"/>
      <name val="Noto Sans CJK SC"/>
      <family val="2"/>
      <charset val="1"/>
    </font>
    <font>
      <b/>
      <sz val="11"/>
      <color rgb="FFC9631A"/>
      <name val="Noto Sans CJK SC"/>
      <family val="2"/>
      <charset val="1"/>
    </font>
    <font>
      <b/>
      <sz val="11"/>
      <color rgb="FF7B5E57"/>
      <name val="Noto Sans CJK SC"/>
      <family val="2"/>
      <charset val="1"/>
    </font>
    <font>
      <b/>
      <sz val="11"/>
      <color rgb="FF2E6B4F"/>
      <name val="Noto Sans CJK SC"/>
      <family val="2"/>
      <charset val="1"/>
    </font>
    <font>
      <sz val="6"/>
      <name val="ＭＳ Ｐゴシック"/>
      <family val="3"/>
      <charset val="128"/>
    </font>
    <font>
      <b/>
      <sz val="16"/>
      <color rgb="FF404040"/>
      <name val="ＭＳ ゴシック"/>
      <family val="3"/>
      <charset val="128"/>
    </font>
    <font>
      <b/>
      <sz val="16"/>
      <color rgb="FF40404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404040"/>
        <bgColor rgb="FF1F4E79"/>
      </patternFill>
    </fill>
    <fill>
      <patternFill patternType="solid">
        <fgColor rgb="FF1F4E79"/>
        <bgColor rgb="FF2E6B4F"/>
      </patternFill>
    </fill>
    <fill>
      <patternFill patternType="solid">
        <fgColor rgb="FF6A4C93"/>
        <bgColor rgb="FF7B5E57"/>
      </patternFill>
    </fill>
    <fill>
      <patternFill patternType="solid">
        <fgColor rgb="FFB4547C"/>
        <bgColor rgb="FFC0504D"/>
      </patternFill>
    </fill>
    <fill>
      <patternFill patternType="solid">
        <fgColor rgb="FFB8740C"/>
        <bgColor rgb="FFC9631A"/>
      </patternFill>
    </fill>
    <fill>
      <patternFill patternType="solid">
        <fgColor rgb="FF548235"/>
        <bgColor rgb="FF2E6B4F"/>
      </patternFill>
    </fill>
    <fill>
      <patternFill patternType="solid">
        <fgColor rgb="FF2E7D8C"/>
        <bgColor rgb="FF1F6FB2"/>
      </patternFill>
    </fill>
    <fill>
      <patternFill patternType="solid">
        <fgColor rgb="FF1F6FB2"/>
        <bgColor rgb="FF2E7D8C"/>
      </patternFill>
    </fill>
    <fill>
      <patternFill patternType="solid">
        <fgColor rgb="FFC0504D"/>
        <bgColor rgb="FFB4547C"/>
      </patternFill>
    </fill>
    <fill>
      <patternFill patternType="solid">
        <fgColor rgb="FF8A6D3B"/>
        <bgColor rgb="FF7B5E57"/>
      </patternFill>
    </fill>
    <fill>
      <patternFill patternType="solid">
        <fgColor rgb="FFC9631A"/>
        <bgColor rgb="FFB8740C"/>
      </patternFill>
    </fill>
    <fill>
      <patternFill patternType="solid">
        <fgColor rgb="FF7B5E57"/>
        <bgColor rgb="FF8A6D3B"/>
      </patternFill>
    </fill>
    <fill>
      <patternFill patternType="solid">
        <fgColor rgb="FF2E6B4F"/>
        <bgColor rgb="FF2E7D8C"/>
      </patternFill>
    </fill>
    <fill>
      <patternFill patternType="solid">
        <fgColor rgb="FFEDEDED"/>
        <bgColor rgb="FFF1E9DA"/>
      </patternFill>
    </fill>
    <fill>
      <patternFill patternType="solid">
        <fgColor rgb="FFFFF9E5"/>
        <bgColor rgb="FFFFFFFF"/>
      </patternFill>
    </fill>
    <fill>
      <patternFill patternType="solid">
        <fgColor rgb="FFDCE6F2"/>
        <bgColor rgb="FFDCEBF7"/>
      </patternFill>
    </fill>
    <fill>
      <patternFill patternType="solid">
        <fgColor rgb="FFE8E1F2"/>
        <bgColor rgb="FFECE4E2"/>
      </patternFill>
    </fill>
    <fill>
      <patternFill patternType="solid">
        <fgColor rgb="FFF7E1EA"/>
        <bgColor rgb="FFF8E0DF"/>
      </patternFill>
    </fill>
    <fill>
      <patternFill patternType="solid">
        <fgColor rgb="FFFCEBD3"/>
        <bgColor rgb="FFFBE3D0"/>
      </patternFill>
    </fill>
    <fill>
      <patternFill patternType="solid">
        <fgColor rgb="FFE3EFDA"/>
        <bgColor rgb="FFDAECE3"/>
      </patternFill>
    </fill>
    <fill>
      <patternFill patternType="solid">
        <fgColor rgb="FFD9EEF1"/>
        <bgColor rgb="FFDCEBF7"/>
      </patternFill>
    </fill>
    <fill>
      <patternFill patternType="solid">
        <fgColor rgb="FFDCEBF7"/>
        <bgColor rgb="FFD9EEF1"/>
      </patternFill>
    </fill>
    <fill>
      <patternFill patternType="solid">
        <fgColor rgb="FFF8E0DF"/>
        <bgColor rgb="FFF7E1EA"/>
      </patternFill>
    </fill>
    <fill>
      <patternFill patternType="solid">
        <fgColor rgb="FFF1E9DA"/>
        <bgColor rgb="FFECE4E2"/>
      </patternFill>
    </fill>
    <fill>
      <patternFill patternType="solid">
        <fgColor rgb="FFFBE3D0"/>
        <bgColor rgb="FFF8E0DF"/>
      </patternFill>
    </fill>
    <fill>
      <patternFill patternType="solid">
        <fgColor rgb="FFECE4E2"/>
        <bgColor rgb="FFF1E9DA"/>
      </patternFill>
    </fill>
    <fill>
      <patternFill patternType="solid">
        <fgColor rgb="FFDAECE3"/>
        <bgColor rgb="FFD9EEF1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1F4E79"/>
      </bottom>
      <diagonal/>
    </border>
    <border>
      <left style="thin">
        <color rgb="FFBFBFBF"/>
      </left>
      <right style="thin">
        <color rgb="FFBFBFBF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6A4C93"/>
      </bottom>
      <diagonal/>
    </border>
    <border>
      <left/>
      <right/>
      <top/>
      <bottom style="medium">
        <color rgb="FFB4547C"/>
      </bottom>
      <diagonal/>
    </border>
    <border>
      <left/>
      <right/>
      <top/>
      <bottom style="medium">
        <color rgb="FFB8740C"/>
      </bottom>
      <diagonal/>
    </border>
    <border>
      <left/>
      <right/>
      <top/>
      <bottom style="medium">
        <color rgb="FF548235"/>
      </bottom>
      <diagonal/>
    </border>
    <border>
      <left/>
      <right/>
      <top/>
      <bottom style="medium">
        <color rgb="FF2E7D8C"/>
      </bottom>
      <diagonal/>
    </border>
    <border>
      <left/>
      <right/>
      <top/>
      <bottom style="medium">
        <color rgb="FF1F6FB2"/>
      </bottom>
      <diagonal/>
    </border>
    <border>
      <left/>
      <right/>
      <top/>
      <bottom style="medium">
        <color rgb="FFC0504D"/>
      </bottom>
      <diagonal/>
    </border>
    <border>
      <left/>
      <right/>
      <top/>
      <bottom style="medium">
        <color rgb="FF8A6D3B"/>
      </bottom>
      <diagonal/>
    </border>
    <border>
      <left/>
      <right/>
      <top/>
      <bottom style="medium">
        <color rgb="FFC9631A"/>
      </bottom>
      <diagonal/>
    </border>
    <border>
      <left/>
      <right/>
      <top/>
      <bottom style="medium">
        <color rgb="FF7B5E57"/>
      </bottom>
      <diagonal/>
    </border>
    <border>
      <left/>
      <right/>
      <top/>
      <bottom style="medium">
        <color rgb="FF2E6B4F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0" fillId="0" borderId="11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19" fillId="16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indent="1"/>
    </xf>
    <xf numFmtId="0" fontId="6" fillId="0" borderId="2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176" fontId="8" fillId="0" borderId="1" xfId="0" applyNumberFormat="1" applyFont="1" applyBorder="1"/>
    <xf numFmtId="176" fontId="9" fillId="0" borderId="1" xfId="0" applyNumberFormat="1" applyFont="1" applyBorder="1"/>
    <xf numFmtId="0" fontId="10" fillId="15" borderId="1" xfId="0" applyFont="1" applyFill="1" applyBorder="1" applyAlignment="1">
      <alignment horizontal="left" vertical="center" indent="1"/>
    </xf>
    <xf numFmtId="176" fontId="11" fillId="15" borderId="1" xfId="0" applyNumberFormat="1" applyFont="1" applyFill="1" applyBorder="1"/>
    <xf numFmtId="176" fontId="12" fillId="15" borderId="1" xfId="0" applyNumberFormat="1" applyFont="1" applyFill="1" applyBorder="1"/>
    <xf numFmtId="0" fontId="10" fillId="0" borderId="1" xfId="0" applyFont="1" applyBorder="1" applyAlignment="1">
      <alignment horizontal="left" vertical="center" indent="1"/>
    </xf>
    <xf numFmtId="176" fontId="11" fillId="0" borderId="1" xfId="0" applyNumberFormat="1" applyFont="1" applyBorder="1"/>
    <xf numFmtId="176" fontId="12" fillId="0" borderId="1" xfId="0" applyNumberFormat="1" applyFont="1" applyBorder="1"/>
    <xf numFmtId="0" fontId="9" fillId="0" borderId="1" xfId="0" applyFont="1" applyBorder="1"/>
    <xf numFmtId="0" fontId="1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indent="1"/>
    </xf>
    <xf numFmtId="176" fontId="16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indent="1"/>
    </xf>
    <xf numFmtId="176" fontId="18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/>
    <xf numFmtId="0" fontId="21" fillId="17" borderId="1" xfId="0" applyFont="1" applyFill="1" applyBorder="1" applyAlignment="1">
      <alignment horizontal="center" vertical="center"/>
    </xf>
    <xf numFmtId="176" fontId="22" fillId="16" borderId="1" xfId="0" applyNumberFormat="1" applyFont="1" applyFill="1" applyBorder="1" applyAlignment="1">
      <alignment horizontal="right" vertical="center"/>
    </xf>
    <xf numFmtId="0" fontId="22" fillId="16" borderId="1" xfId="0" applyFont="1" applyFill="1" applyBorder="1" applyAlignment="1">
      <alignment horizontal="left" vertical="center" wrapText="1"/>
    </xf>
    <xf numFmtId="0" fontId="10" fillId="17" borderId="4" xfId="0" applyFont="1" applyFill="1" applyBorder="1" applyAlignment="1">
      <alignment horizontal="left" vertical="center" indent="1"/>
    </xf>
    <xf numFmtId="176" fontId="12" fillId="17" borderId="4" xfId="0" applyNumberFormat="1" applyFont="1" applyFill="1" applyBorder="1"/>
    <xf numFmtId="0" fontId="0" fillId="17" borderId="4" xfId="0" applyFill="1" applyBorder="1"/>
    <xf numFmtId="0" fontId="23" fillId="16" borderId="1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1" fillId="18" borderId="1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left" vertical="center" indent="1"/>
    </xf>
    <xf numFmtId="176" fontId="12" fillId="18" borderId="4" xfId="0" applyNumberFormat="1" applyFont="1" applyFill="1" applyBorder="1"/>
    <xf numFmtId="0" fontId="0" fillId="18" borderId="4" xfId="0" applyFill="1" applyBorder="1"/>
    <xf numFmtId="0" fontId="13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10" fillId="19" borderId="4" xfId="0" applyFont="1" applyFill="1" applyBorder="1" applyAlignment="1">
      <alignment horizontal="left" vertical="center" indent="1"/>
    </xf>
    <xf numFmtId="176" fontId="12" fillId="19" borderId="4" xfId="0" applyNumberFormat="1" applyFont="1" applyFill="1" applyBorder="1"/>
    <xf numFmtId="0" fontId="0" fillId="19" borderId="4" xfId="0" applyFill="1" applyBorder="1"/>
    <xf numFmtId="0" fontId="13" fillId="6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1" fillId="20" borderId="1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left" vertical="center" indent="1"/>
    </xf>
    <xf numFmtId="176" fontId="12" fillId="20" borderId="4" xfId="0" applyNumberFormat="1" applyFont="1" applyFill="1" applyBorder="1"/>
    <xf numFmtId="0" fontId="0" fillId="20" borderId="4" xfId="0" applyFill="1" applyBorder="1"/>
    <xf numFmtId="0" fontId="13" fillId="7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21" fillId="21" borderId="1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left" vertical="center" indent="1"/>
    </xf>
    <xf numFmtId="176" fontId="12" fillId="21" borderId="4" xfId="0" applyNumberFormat="1" applyFont="1" applyFill="1" applyBorder="1"/>
    <xf numFmtId="0" fontId="0" fillId="21" borderId="4" xfId="0" applyFill="1" applyBorder="1"/>
    <xf numFmtId="0" fontId="13" fillId="8" borderId="0" xfId="0" applyFont="1" applyFill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21" fillId="22" borderId="1" xfId="0" applyFont="1" applyFill="1" applyBorder="1" applyAlignment="1">
      <alignment horizontal="center" vertical="center"/>
    </xf>
    <xf numFmtId="0" fontId="10" fillId="22" borderId="4" xfId="0" applyFont="1" applyFill="1" applyBorder="1" applyAlignment="1">
      <alignment horizontal="left" vertical="center" indent="1"/>
    </xf>
    <xf numFmtId="176" fontId="12" fillId="22" borderId="4" xfId="0" applyNumberFormat="1" applyFont="1" applyFill="1" applyBorder="1"/>
    <xf numFmtId="0" fontId="0" fillId="22" borderId="4" xfId="0" applyFill="1" applyBorder="1"/>
    <xf numFmtId="0" fontId="13" fillId="9" borderId="0" xfId="0" applyFont="1" applyFill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left" vertical="center" indent="1"/>
    </xf>
    <xf numFmtId="176" fontId="12" fillId="23" borderId="4" xfId="0" applyNumberFormat="1" applyFont="1" applyFill="1" applyBorder="1"/>
    <xf numFmtId="0" fontId="0" fillId="23" borderId="4" xfId="0" applyFill="1" applyBorder="1"/>
    <xf numFmtId="0" fontId="13" fillId="10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21" fillId="24" borderId="1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left" vertical="center" indent="1"/>
    </xf>
    <xf numFmtId="176" fontId="12" fillId="24" borderId="4" xfId="0" applyNumberFormat="1" applyFont="1" applyFill="1" applyBorder="1"/>
    <xf numFmtId="0" fontId="0" fillId="24" borderId="4" xfId="0" applyFill="1" applyBorder="1"/>
    <xf numFmtId="0" fontId="1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21" fillId="25" borderId="1" xfId="0" applyFont="1" applyFill="1" applyBorder="1" applyAlignment="1">
      <alignment horizontal="center" vertical="center"/>
    </xf>
    <xf numFmtId="0" fontId="10" fillId="25" borderId="4" xfId="0" applyFont="1" applyFill="1" applyBorder="1" applyAlignment="1">
      <alignment horizontal="left" vertical="center" indent="1"/>
    </xf>
    <xf numFmtId="176" fontId="12" fillId="25" borderId="4" xfId="0" applyNumberFormat="1" applyFont="1" applyFill="1" applyBorder="1"/>
    <xf numFmtId="0" fontId="0" fillId="25" borderId="4" xfId="0" applyFill="1" applyBorder="1"/>
    <xf numFmtId="0" fontId="13" fillId="12" borderId="0" xfId="0" applyFont="1" applyFill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21" fillId="26" borderId="1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left" vertical="center" indent="1"/>
    </xf>
    <xf numFmtId="176" fontId="12" fillId="26" borderId="4" xfId="0" applyNumberFormat="1" applyFont="1" applyFill="1" applyBorder="1"/>
    <xf numFmtId="0" fontId="0" fillId="26" borderId="4" xfId="0" applyFill="1" applyBorder="1"/>
    <xf numFmtId="0" fontId="13" fillId="13" borderId="0" xfId="0" applyFont="1" applyFill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21" fillId="27" borderId="1" xfId="0" applyFont="1" applyFill="1" applyBorder="1" applyAlignment="1">
      <alignment horizontal="center" vertical="center"/>
    </xf>
    <xf numFmtId="0" fontId="10" fillId="27" borderId="4" xfId="0" applyFont="1" applyFill="1" applyBorder="1" applyAlignment="1">
      <alignment horizontal="left" vertical="center" indent="1"/>
    </xf>
    <xf numFmtId="176" fontId="12" fillId="27" borderId="4" xfId="0" applyNumberFormat="1" applyFont="1" applyFill="1" applyBorder="1"/>
    <xf numFmtId="0" fontId="0" fillId="27" borderId="4" xfId="0" applyFill="1" applyBorder="1"/>
    <xf numFmtId="0" fontId="13" fillId="14" borderId="0" xfId="0" applyFont="1" applyFill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21" fillId="28" borderId="1" xfId="0" applyFont="1" applyFill="1" applyBorder="1" applyAlignment="1">
      <alignment horizontal="center" vertical="center"/>
    </xf>
    <xf numFmtId="0" fontId="10" fillId="28" borderId="4" xfId="0" applyFont="1" applyFill="1" applyBorder="1" applyAlignment="1">
      <alignment horizontal="left" vertical="center" indent="1"/>
    </xf>
    <xf numFmtId="176" fontId="12" fillId="28" borderId="4" xfId="0" applyNumberFormat="1" applyFont="1" applyFill="1" applyBorder="1"/>
    <xf numFmtId="0" fontId="0" fillId="28" borderId="4" xfId="0" applyFill="1" applyBorder="1"/>
    <xf numFmtId="0" fontId="31" fillId="0" borderId="12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4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1E9DA"/>
      <rgbColor rgb="FFFF00FF"/>
      <rgbColor rgb="FF00FFFF"/>
      <rgbColor rgb="FF800000"/>
      <rgbColor rgb="FF008000"/>
      <rgbColor rgb="FF000080"/>
      <rgbColor rgb="FF8A6D3B"/>
      <rgbColor rgb="FF800080"/>
      <rgbColor rgb="FF2E6B4F"/>
      <rgbColor rgb="FFBFBFBF"/>
      <rgbColor rgb="FF808080"/>
      <rgbColor rgb="FF5B9BD5"/>
      <rgbColor rgb="FFB4547C"/>
      <rgbColor rgb="FFFFF9E5"/>
      <rgbColor rgb="FFD9EEF1"/>
      <rgbColor rgb="FF660066"/>
      <rgbColor rgb="FFF7E1EA"/>
      <rgbColor rgb="FF1F6FB2"/>
      <rgbColor rgb="FFD9D9D9"/>
      <rgbColor rgb="FF000080"/>
      <rgbColor rgb="FFFF00FF"/>
      <rgbColor rgb="FFE3EFDA"/>
      <rgbColor rgb="FF00FFFF"/>
      <rgbColor rgb="FF800080"/>
      <rgbColor rgb="FF800000"/>
      <rgbColor rgb="FF548235"/>
      <rgbColor rgb="FF0000FF"/>
      <rgbColor rgb="FF00CCFF"/>
      <rgbColor rgb="FFDCEBF7"/>
      <rgbColor rgb="FFDAECE3"/>
      <rgbColor rgb="FFFCEBD3"/>
      <rgbColor rgb="FFDCE6F2"/>
      <rgbColor rgb="FFF8E0DF"/>
      <rgbColor rgb="FFE8E1F2"/>
      <rgbColor rgb="FFFBE3D0"/>
      <rgbColor rgb="FF3366FF"/>
      <rgbColor rgb="FF33CCCC"/>
      <rgbColor rgb="FFEDEDED"/>
      <rgbColor rgb="FFECE4E2"/>
      <rgbColor rgb="FFB8740C"/>
      <rgbColor rgb="FFED7D31"/>
      <rgbColor rgb="FF6A4C93"/>
      <rgbColor rgb="FF878787"/>
      <rgbColor rgb="FF003366"/>
      <rgbColor rgb="FF2E7D8C"/>
      <rgbColor rgb="FF003300"/>
      <rgbColor rgb="FF7B5E57"/>
      <rgbColor rgb="FFC9631A"/>
      <rgbColor rgb="FFC0504D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月別 収入・支出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年間集計!$B$36</c:f>
              <c:strCache>
                <c:ptCount val="1"/>
                <c:pt idx="0">
                  <c:v>収入合計</c:v>
                </c:pt>
              </c:strCache>
            </c:strRef>
          </c:tx>
          <c:spPr>
            <a:solidFill>
              <a:srgbClr val="5B9BD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年間集計!$C$36:$N$36</c:f>
              <c:numCache>
                <c:formatCode>#,##0;[Red]\-#,##0;\-</c:formatCode>
                <c:ptCount val="12"/>
                <c:pt idx="0">
                  <c:v>336290</c:v>
                </c:pt>
                <c:pt idx="1">
                  <c:v>345100</c:v>
                </c:pt>
                <c:pt idx="2">
                  <c:v>349940</c:v>
                </c:pt>
                <c:pt idx="3">
                  <c:v>333250</c:v>
                </c:pt>
                <c:pt idx="4">
                  <c:v>330000</c:v>
                </c:pt>
                <c:pt idx="5">
                  <c:v>797850</c:v>
                </c:pt>
                <c:pt idx="6">
                  <c:v>344230</c:v>
                </c:pt>
                <c:pt idx="7">
                  <c:v>352990</c:v>
                </c:pt>
                <c:pt idx="8">
                  <c:v>330970</c:v>
                </c:pt>
                <c:pt idx="9">
                  <c:v>330780</c:v>
                </c:pt>
                <c:pt idx="10">
                  <c:v>343400</c:v>
                </c:pt>
                <c:pt idx="11">
                  <c:v>878380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8-4E3B-97B5-FA40AD06A5FC}"/>
            </c:ext>
          </c:extLst>
        </c:ser>
        <c:ser>
          <c:idx val="1"/>
          <c:order val="1"/>
          <c:tx>
            <c:strRef>
              <c:f>年間集計!$B$37</c:f>
              <c:strCache>
                <c:ptCount val="1"/>
                <c:pt idx="0">
                  <c:v>支出合計</c:v>
                </c:pt>
              </c:strCache>
            </c:strRef>
          </c:tx>
          <c:spPr>
            <a:solidFill>
              <a:srgbClr val="ED7D3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年間集計!$C$37:$N$37</c:f>
              <c:numCache>
                <c:formatCode>#,##0;[Red]\-#,##0;\-</c:formatCode>
                <c:ptCount val="12"/>
                <c:pt idx="0">
                  <c:v>310580</c:v>
                </c:pt>
                <c:pt idx="1">
                  <c:v>291790</c:v>
                </c:pt>
                <c:pt idx="2">
                  <c:v>321530</c:v>
                </c:pt>
                <c:pt idx="3">
                  <c:v>295970</c:v>
                </c:pt>
                <c:pt idx="4">
                  <c:v>302200</c:v>
                </c:pt>
                <c:pt idx="5">
                  <c:v>272520</c:v>
                </c:pt>
                <c:pt idx="6">
                  <c:v>289670</c:v>
                </c:pt>
                <c:pt idx="7">
                  <c:v>333750</c:v>
                </c:pt>
                <c:pt idx="8">
                  <c:v>289600</c:v>
                </c:pt>
                <c:pt idx="9">
                  <c:v>277110</c:v>
                </c:pt>
                <c:pt idx="10">
                  <c:v>272920</c:v>
                </c:pt>
                <c:pt idx="11">
                  <c:v>321010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8-4E3B-97B5-FA40AD06A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039722"/>
        <c:axId val="57952941"/>
      </c:barChart>
      <c:catAx>
        <c:axId val="490397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57952941"/>
        <c:crosses val="autoZero"/>
        <c:auto val="1"/>
        <c:lblAlgn val="ctr"/>
        <c:lblOffset val="100"/>
        <c:noMultiLvlLbl val="0"/>
      </c:catAx>
      <c:valAx>
        <c:axId val="579529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490397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12</xdr:col>
      <xdr:colOff>623520</xdr:colOff>
      <xdr:row>55</xdr:row>
      <xdr:rowOff>21600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04040"/>
    <pageSetUpPr fitToPage="1"/>
  </sheetPr>
  <dimension ref="B1:P4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5"/>
  <cols>
    <col min="1" max="1" width="0.5703125" customWidth="1"/>
    <col min="2" max="2" width="24" customWidth="1"/>
    <col min="3" max="14" width="10.5703125" customWidth="1"/>
    <col min="15" max="16" width="12" customWidth="1"/>
  </cols>
  <sheetData>
    <row r="1" spans="2:16" ht="33.75" customHeight="1">
      <c r="B1" s="14" t="s">
        <v>84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2:16" ht="15" customHeight="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16" ht="18.75" customHeight="1">
      <c r="B3" s="15" t="s">
        <v>1</v>
      </c>
      <c r="C3" s="16" t="s">
        <v>2</v>
      </c>
      <c r="D3" s="17" t="s">
        <v>3</v>
      </c>
      <c r="E3" s="18" t="s">
        <v>4</v>
      </c>
      <c r="F3" s="19" t="s">
        <v>5</v>
      </c>
      <c r="G3" s="20" t="s">
        <v>6</v>
      </c>
      <c r="H3" s="21" t="s">
        <v>7</v>
      </c>
      <c r="I3" s="22" t="s">
        <v>8</v>
      </c>
      <c r="J3" s="23" t="s">
        <v>9</v>
      </c>
      <c r="K3" s="24" t="s">
        <v>10</v>
      </c>
      <c r="L3" s="25" t="s">
        <v>11</v>
      </c>
      <c r="M3" s="26" t="s">
        <v>12</v>
      </c>
      <c r="N3" s="27" t="s">
        <v>13</v>
      </c>
      <c r="O3" s="15" t="s">
        <v>14</v>
      </c>
      <c r="P3" s="15" t="s">
        <v>15</v>
      </c>
    </row>
    <row r="4" spans="2:16" ht="18.75" customHeight="1">
      <c r="B4" s="12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16" ht="18.75" customHeight="1">
      <c r="B5" s="28" t="s">
        <v>17</v>
      </c>
      <c r="C5" s="29">
        <f>'1月'!D18</f>
        <v>320620</v>
      </c>
      <c r="D5" s="29">
        <f>'2月'!D18</f>
        <v>322820</v>
      </c>
      <c r="E5" s="29">
        <f>'3月'!D18</f>
        <v>330820</v>
      </c>
      <c r="F5" s="29">
        <f>'4月'!D18</f>
        <v>323090</v>
      </c>
      <c r="G5" s="29">
        <f>'5月'!D18</f>
        <v>320820</v>
      </c>
      <c r="H5" s="29">
        <f>'6月'!D18</f>
        <v>332520</v>
      </c>
      <c r="I5" s="29">
        <f>'7月'!D18</f>
        <v>329020</v>
      </c>
      <c r="J5" s="29">
        <f>'8月'!D18</f>
        <v>328800</v>
      </c>
      <c r="K5" s="29">
        <f>'9月'!D18</f>
        <v>322780</v>
      </c>
      <c r="L5" s="29">
        <f>'10月'!D18</f>
        <v>320020</v>
      </c>
      <c r="M5" s="29">
        <f>'11月'!D18</f>
        <v>321730</v>
      </c>
      <c r="N5" s="29">
        <f>'12月'!D18</f>
        <v>326800</v>
      </c>
      <c r="O5" s="30">
        <f>SUM(C5:N5)</f>
        <v>3899840</v>
      </c>
      <c r="P5" s="30">
        <f>AVERAGE(C5:N5)</f>
        <v>324986.66666666669</v>
      </c>
    </row>
    <row r="6" spans="2:16" ht="18.75" customHeight="1">
      <c r="B6" s="28" t="s">
        <v>18</v>
      </c>
      <c r="C6" s="29">
        <f>'1月'!D19</f>
        <v>0</v>
      </c>
      <c r="D6" s="29">
        <f>'2月'!D19</f>
        <v>0</v>
      </c>
      <c r="E6" s="29">
        <f>'3月'!D19</f>
        <v>0</v>
      </c>
      <c r="F6" s="29">
        <f>'4月'!D19</f>
        <v>0</v>
      </c>
      <c r="G6" s="29">
        <f>'5月'!D19</f>
        <v>0</v>
      </c>
      <c r="H6" s="29">
        <f>'6月'!D19</f>
        <v>450640</v>
      </c>
      <c r="I6" s="29">
        <f>'7月'!D19</f>
        <v>0</v>
      </c>
      <c r="J6" s="29">
        <f>'8月'!D19</f>
        <v>0</v>
      </c>
      <c r="K6" s="29">
        <f>'9月'!D19</f>
        <v>0</v>
      </c>
      <c r="L6" s="29">
        <f>'10月'!D19</f>
        <v>0</v>
      </c>
      <c r="M6" s="29">
        <f>'11月'!D19</f>
        <v>0</v>
      </c>
      <c r="N6" s="29">
        <f>'12月'!D19</f>
        <v>533960</v>
      </c>
      <c r="O6" s="30">
        <f>SUM(C6:N6)</f>
        <v>984600</v>
      </c>
      <c r="P6" s="30">
        <f>AVERAGE(C6:N6)</f>
        <v>82050</v>
      </c>
    </row>
    <row r="7" spans="2:16" ht="18.75" customHeight="1">
      <c r="B7" s="28" t="s">
        <v>19</v>
      </c>
      <c r="C7" s="29">
        <f>'1月'!D20</f>
        <v>15670</v>
      </c>
      <c r="D7" s="29">
        <f>'2月'!D20</f>
        <v>22280</v>
      </c>
      <c r="E7" s="29">
        <f>'3月'!D20</f>
        <v>19120</v>
      </c>
      <c r="F7" s="29">
        <f>'4月'!D20</f>
        <v>6660</v>
      </c>
      <c r="G7" s="29">
        <f>'5月'!D20</f>
        <v>7980</v>
      </c>
      <c r="H7" s="29">
        <f>'6月'!D20</f>
        <v>11190</v>
      </c>
      <c r="I7" s="29">
        <f>'7月'!D20</f>
        <v>15210</v>
      </c>
      <c r="J7" s="29">
        <f>'8月'!D20</f>
        <v>24190</v>
      </c>
      <c r="K7" s="29">
        <f>'9月'!D20</f>
        <v>6990</v>
      </c>
      <c r="L7" s="29">
        <f>'10月'!D20</f>
        <v>9560</v>
      </c>
      <c r="M7" s="29">
        <f>'11月'!D20</f>
        <v>18170</v>
      </c>
      <c r="N7" s="29">
        <f>'12月'!D20</f>
        <v>16420</v>
      </c>
      <c r="O7" s="30">
        <f>SUM(C7:N7)</f>
        <v>173440</v>
      </c>
      <c r="P7" s="30">
        <f>AVERAGE(C7:N7)</f>
        <v>14453.333333333334</v>
      </c>
    </row>
    <row r="8" spans="2:16" ht="18.75" customHeight="1">
      <c r="B8" s="28" t="s">
        <v>20</v>
      </c>
      <c r="C8" s="29">
        <f>'1月'!D21</f>
        <v>0</v>
      </c>
      <c r="D8" s="29">
        <f>'2月'!D21</f>
        <v>0</v>
      </c>
      <c r="E8" s="29">
        <f>'3月'!D21</f>
        <v>0</v>
      </c>
      <c r="F8" s="29">
        <f>'4月'!D21</f>
        <v>3500</v>
      </c>
      <c r="G8" s="29">
        <f>'5月'!D21</f>
        <v>1200</v>
      </c>
      <c r="H8" s="29">
        <f>'6月'!D21</f>
        <v>3500</v>
      </c>
      <c r="I8" s="29">
        <f>'7月'!D21</f>
        <v>0</v>
      </c>
      <c r="J8" s="29">
        <f>'8月'!D21</f>
        <v>0</v>
      </c>
      <c r="K8" s="29">
        <f>'9月'!D21</f>
        <v>1200</v>
      </c>
      <c r="L8" s="29">
        <f>'10月'!D21</f>
        <v>1200</v>
      </c>
      <c r="M8" s="29">
        <f>'11月'!D21</f>
        <v>3500</v>
      </c>
      <c r="N8" s="29">
        <f>'12月'!D21</f>
        <v>1200</v>
      </c>
      <c r="O8" s="30">
        <f>SUM(C8:N8)</f>
        <v>15300</v>
      </c>
      <c r="P8" s="30">
        <f>AVERAGE(C8:N8)</f>
        <v>1275</v>
      </c>
    </row>
    <row r="9" spans="2:16" ht="18.75" customHeight="1">
      <c r="B9" s="31" t="s">
        <v>21</v>
      </c>
      <c r="C9" s="32">
        <f>'1月'!D22</f>
        <v>336290</v>
      </c>
      <c r="D9" s="32">
        <f>'2月'!D22</f>
        <v>345100</v>
      </c>
      <c r="E9" s="32">
        <f>'3月'!D22</f>
        <v>349940</v>
      </c>
      <c r="F9" s="32">
        <f>'4月'!D22</f>
        <v>333250</v>
      </c>
      <c r="G9" s="32">
        <f>'5月'!D22</f>
        <v>330000</v>
      </c>
      <c r="H9" s="32">
        <f>'6月'!D22</f>
        <v>797850</v>
      </c>
      <c r="I9" s="32">
        <f>'7月'!D22</f>
        <v>344230</v>
      </c>
      <c r="J9" s="32">
        <f>'8月'!D22</f>
        <v>352990</v>
      </c>
      <c r="K9" s="32">
        <f>'9月'!D22</f>
        <v>330970</v>
      </c>
      <c r="L9" s="32">
        <f>'10月'!D22</f>
        <v>330780</v>
      </c>
      <c r="M9" s="32">
        <f>'11月'!D22</f>
        <v>343400</v>
      </c>
      <c r="N9" s="32">
        <f>'12月'!D22</f>
        <v>878380</v>
      </c>
      <c r="O9" s="33">
        <f>SUM(C9:N9)</f>
        <v>5073180</v>
      </c>
      <c r="P9" s="33">
        <f>AVERAGE(C9:N9)</f>
        <v>422765</v>
      </c>
    </row>
    <row r="10" spans="2:16" ht="18.75" customHeight="1"/>
    <row r="11" spans="2:16" ht="18.75" customHeight="1">
      <c r="B11" s="12" t="s">
        <v>22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6" ht="18.75" customHeight="1">
      <c r="B12" s="28" t="s">
        <v>23</v>
      </c>
      <c r="C12" s="29">
        <f>'1月'!D26</f>
        <v>85000</v>
      </c>
      <c r="D12" s="29">
        <f>'2月'!D26</f>
        <v>85000</v>
      </c>
      <c r="E12" s="29">
        <f>'3月'!D26</f>
        <v>85000</v>
      </c>
      <c r="F12" s="29">
        <f>'4月'!D26</f>
        <v>85000</v>
      </c>
      <c r="G12" s="29">
        <f>'5月'!D26</f>
        <v>85000</v>
      </c>
      <c r="H12" s="29">
        <f>'6月'!D26</f>
        <v>85000</v>
      </c>
      <c r="I12" s="29">
        <f>'7月'!D26</f>
        <v>85000</v>
      </c>
      <c r="J12" s="29">
        <f>'8月'!D26</f>
        <v>85000</v>
      </c>
      <c r="K12" s="29">
        <f>'9月'!D26</f>
        <v>85000</v>
      </c>
      <c r="L12" s="29">
        <f>'10月'!D26</f>
        <v>85000</v>
      </c>
      <c r="M12" s="29">
        <f>'11月'!D26</f>
        <v>85000</v>
      </c>
      <c r="N12" s="29">
        <f>'12月'!D26</f>
        <v>85000</v>
      </c>
      <c r="O12" s="30">
        <f t="shared" ref="O12:O21" si="0">SUM(C12:N12)</f>
        <v>1020000</v>
      </c>
      <c r="P12" s="30">
        <f t="shared" ref="P12:P21" si="1">AVERAGE(C12:N12)</f>
        <v>85000</v>
      </c>
    </row>
    <row r="13" spans="2:16" ht="18.75" customHeight="1">
      <c r="B13" s="28" t="s">
        <v>24</v>
      </c>
      <c r="C13" s="29">
        <f>'1月'!D27</f>
        <v>14200</v>
      </c>
      <c r="D13" s="29">
        <f>'2月'!D27</f>
        <v>13100</v>
      </c>
      <c r="E13" s="29">
        <f>'3月'!D27</f>
        <v>10800</v>
      </c>
      <c r="F13" s="29">
        <f>'4月'!D27</f>
        <v>8200</v>
      </c>
      <c r="G13" s="29">
        <f>'5月'!D27</f>
        <v>7400</v>
      </c>
      <c r="H13" s="29">
        <f>'6月'!D27</f>
        <v>9100</v>
      </c>
      <c r="I13" s="29">
        <f>'7月'!D27</f>
        <v>12800</v>
      </c>
      <c r="J13" s="29">
        <f>'8月'!D27</f>
        <v>15600</v>
      </c>
      <c r="K13" s="29">
        <f>'9月'!D27</f>
        <v>11900</v>
      </c>
      <c r="L13" s="29">
        <f>'10月'!D27</f>
        <v>8300</v>
      </c>
      <c r="M13" s="29">
        <f>'11月'!D27</f>
        <v>9200</v>
      </c>
      <c r="N13" s="29">
        <f>'12月'!D27</f>
        <v>12900</v>
      </c>
      <c r="O13" s="30">
        <f t="shared" si="0"/>
        <v>133500</v>
      </c>
      <c r="P13" s="30">
        <f t="shared" si="1"/>
        <v>11125</v>
      </c>
    </row>
    <row r="14" spans="2:16" ht="18.75" customHeight="1">
      <c r="B14" s="28" t="s">
        <v>25</v>
      </c>
      <c r="C14" s="29">
        <f>'1月'!D28</f>
        <v>7800</v>
      </c>
      <c r="D14" s="29">
        <f>'2月'!D28</f>
        <v>7900</v>
      </c>
      <c r="E14" s="29">
        <f>'3月'!D28</f>
        <v>6900</v>
      </c>
      <c r="F14" s="29">
        <f>'4月'!D28</f>
        <v>5600</v>
      </c>
      <c r="G14" s="29">
        <f>'5月'!D28</f>
        <v>4500</v>
      </c>
      <c r="H14" s="29">
        <f>'6月'!D28</f>
        <v>3900</v>
      </c>
      <c r="I14" s="29">
        <f>'7月'!D28</f>
        <v>3400</v>
      </c>
      <c r="J14" s="29">
        <f>'8月'!D28</f>
        <v>3300</v>
      </c>
      <c r="K14" s="29">
        <f>'9月'!D28</f>
        <v>3600</v>
      </c>
      <c r="L14" s="29">
        <f>'10月'!D28</f>
        <v>4200</v>
      </c>
      <c r="M14" s="29">
        <f>'11月'!D28</f>
        <v>5600</v>
      </c>
      <c r="N14" s="29">
        <f>'12月'!D28</f>
        <v>7100</v>
      </c>
      <c r="O14" s="30">
        <f t="shared" si="0"/>
        <v>63800</v>
      </c>
      <c r="P14" s="30">
        <f t="shared" si="1"/>
        <v>5316.666666666667</v>
      </c>
    </row>
    <row r="15" spans="2:16" ht="18.75" customHeight="1">
      <c r="B15" s="28" t="s">
        <v>26</v>
      </c>
      <c r="C15" s="29">
        <f>'1月'!D29</f>
        <v>3620</v>
      </c>
      <c r="D15" s="29">
        <f>'2月'!D29</f>
        <v>3440</v>
      </c>
      <c r="E15" s="29">
        <f>'3月'!D29</f>
        <v>3720</v>
      </c>
      <c r="F15" s="29">
        <f>'4月'!D29</f>
        <v>3550</v>
      </c>
      <c r="G15" s="29">
        <f>'5月'!D29</f>
        <v>3110</v>
      </c>
      <c r="H15" s="29">
        <f>'6月'!D29</f>
        <v>3120</v>
      </c>
      <c r="I15" s="29">
        <f>'7月'!D29</f>
        <v>3890</v>
      </c>
      <c r="J15" s="29">
        <f>'8月'!D29</f>
        <v>3220</v>
      </c>
      <c r="K15" s="29">
        <f>'9月'!D29</f>
        <v>3130</v>
      </c>
      <c r="L15" s="29">
        <f>'10月'!D29</f>
        <v>3520</v>
      </c>
      <c r="M15" s="29">
        <f>'11月'!D29</f>
        <v>3360</v>
      </c>
      <c r="N15" s="29">
        <f>'12月'!D29</f>
        <v>3300</v>
      </c>
      <c r="O15" s="30">
        <f t="shared" si="0"/>
        <v>40980</v>
      </c>
      <c r="P15" s="30">
        <f t="shared" si="1"/>
        <v>3415</v>
      </c>
    </row>
    <row r="16" spans="2:16" ht="18.75" customHeight="1">
      <c r="B16" s="28" t="s">
        <v>27</v>
      </c>
      <c r="C16" s="29">
        <f>'1月'!D30</f>
        <v>10210</v>
      </c>
      <c r="D16" s="29">
        <f>'2月'!D30</f>
        <v>9710</v>
      </c>
      <c r="E16" s="29">
        <f>'3月'!D30</f>
        <v>10290</v>
      </c>
      <c r="F16" s="29">
        <f>'4月'!D30</f>
        <v>10190</v>
      </c>
      <c r="G16" s="29">
        <f>'5月'!D30</f>
        <v>9530</v>
      </c>
      <c r="H16" s="29">
        <f>'6月'!D30</f>
        <v>10130</v>
      </c>
      <c r="I16" s="29">
        <f>'7月'!D30</f>
        <v>10140</v>
      </c>
      <c r="J16" s="29">
        <f>'8月'!D30</f>
        <v>10030</v>
      </c>
      <c r="K16" s="29">
        <f>'9月'!D30</f>
        <v>10170</v>
      </c>
      <c r="L16" s="29">
        <f>'10月'!D30</f>
        <v>9780</v>
      </c>
      <c r="M16" s="29">
        <f>'11月'!D30</f>
        <v>9660</v>
      </c>
      <c r="N16" s="29">
        <f>'12月'!D30</f>
        <v>10230</v>
      </c>
      <c r="O16" s="30">
        <f t="shared" si="0"/>
        <v>120070</v>
      </c>
      <c r="P16" s="30">
        <f t="shared" si="1"/>
        <v>10005.833333333334</v>
      </c>
    </row>
    <row r="17" spans="2:16" ht="18.75" customHeight="1">
      <c r="B17" s="28" t="s">
        <v>28</v>
      </c>
      <c r="C17" s="29">
        <f>'1月'!D31</f>
        <v>18500</v>
      </c>
      <c r="D17" s="29">
        <f>'2月'!D31</f>
        <v>18500</v>
      </c>
      <c r="E17" s="29">
        <f>'3月'!D31</f>
        <v>18500</v>
      </c>
      <c r="F17" s="29">
        <f>'4月'!D31</f>
        <v>18500</v>
      </c>
      <c r="G17" s="29">
        <f>'5月'!D31</f>
        <v>18500</v>
      </c>
      <c r="H17" s="29">
        <f>'6月'!D31</f>
        <v>18500</v>
      </c>
      <c r="I17" s="29">
        <f>'7月'!D31</f>
        <v>18500</v>
      </c>
      <c r="J17" s="29">
        <f>'8月'!D31</f>
        <v>18500</v>
      </c>
      <c r="K17" s="29">
        <f>'9月'!D31</f>
        <v>18500</v>
      </c>
      <c r="L17" s="29">
        <f>'10月'!D31</f>
        <v>18500</v>
      </c>
      <c r="M17" s="29">
        <f>'11月'!D31</f>
        <v>18500</v>
      </c>
      <c r="N17" s="29">
        <f>'12月'!D31</f>
        <v>18500</v>
      </c>
      <c r="O17" s="30">
        <f t="shared" si="0"/>
        <v>222000</v>
      </c>
      <c r="P17" s="30">
        <f t="shared" si="1"/>
        <v>18500</v>
      </c>
    </row>
    <row r="18" spans="2:16" ht="18.75" customHeight="1">
      <c r="B18" s="28" t="s">
        <v>29</v>
      </c>
      <c r="C18" s="29">
        <f>'1月'!D32</f>
        <v>3980</v>
      </c>
      <c r="D18" s="29">
        <f>'2月'!D32</f>
        <v>3980</v>
      </c>
      <c r="E18" s="29">
        <f>'3月'!D32</f>
        <v>3980</v>
      </c>
      <c r="F18" s="29">
        <f>'4月'!D32</f>
        <v>3980</v>
      </c>
      <c r="G18" s="29">
        <f>'5月'!D32</f>
        <v>3980</v>
      </c>
      <c r="H18" s="29">
        <f>'6月'!D32</f>
        <v>3980</v>
      </c>
      <c r="I18" s="29">
        <f>'7月'!D32</f>
        <v>3980</v>
      </c>
      <c r="J18" s="29">
        <f>'8月'!D32</f>
        <v>3980</v>
      </c>
      <c r="K18" s="29">
        <f>'9月'!D32</f>
        <v>3980</v>
      </c>
      <c r="L18" s="29">
        <f>'10月'!D32</f>
        <v>3980</v>
      </c>
      <c r="M18" s="29">
        <f>'11月'!D32</f>
        <v>3980</v>
      </c>
      <c r="N18" s="29">
        <f>'12月'!D32</f>
        <v>3980</v>
      </c>
      <c r="O18" s="30">
        <f t="shared" si="0"/>
        <v>47760</v>
      </c>
      <c r="P18" s="30">
        <f t="shared" si="1"/>
        <v>3980</v>
      </c>
    </row>
    <row r="19" spans="2:16" ht="18.75" customHeight="1">
      <c r="B19" s="28" t="s">
        <v>30</v>
      </c>
      <c r="C19" s="29">
        <f>'1月'!D33</f>
        <v>25000</v>
      </c>
      <c r="D19" s="29">
        <f>'2月'!D33</f>
        <v>25000</v>
      </c>
      <c r="E19" s="29">
        <f>'3月'!D33</f>
        <v>25000</v>
      </c>
      <c r="F19" s="29">
        <f>'4月'!D33</f>
        <v>25000</v>
      </c>
      <c r="G19" s="29">
        <f>'5月'!D33</f>
        <v>25000</v>
      </c>
      <c r="H19" s="29">
        <f>'6月'!D33</f>
        <v>25000</v>
      </c>
      <c r="I19" s="29">
        <f>'7月'!D33</f>
        <v>25000</v>
      </c>
      <c r="J19" s="29">
        <f>'8月'!D33</f>
        <v>25000</v>
      </c>
      <c r="K19" s="29">
        <f>'9月'!D33</f>
        <v>25000</v>
      </c>
      <c r="L19" s="29">
        <f>'10月'!D33</f>
        <v>25000</v>
      </c>
      <c r="M19" s="29">
        <f>'11月'!D33</f>
        <v>25000</v>
      </c>
      <c r="N19" s="29">
        <f>'12月'!D33</f>
        <v>25000</v>
      </c>
      <c r="O19" s="30">
        <f t="shared" si="0"/>
        <v>300000</v>
      </c>
      <c r="P19" s="30">
        <f t="shared" si="1"/>
        <v>25000</v>
      </c>
    </row>
    <row r="20" spans="2:16" ht="18.75" customHeight="1">
      <c r="B20" s="28" t="s">
        <v>31</v>
      </c>
      <c r="C20" s="29">
        <f>'1月'!D34</f>
        <v>15000</v>
      </c>
      <c r="D20" s="29">
        <f>'2月'!D34</f>
        <v>15000</v>
      </c>
      <c r="E20" s="29">
        <f>'3月'!D34</f>
        <v>15000</v>
      </c>
      <c r="F20" s="29">
        <f>'4月'!D34</f>
        <v>15000</v>
      </c>
      <c r="G20" s="29">
        <f>'5月'!D34</f>
        <v>15000</v>
      </c>
      <c r="H20" s="29">
        <f>'6月'!D34</f>
        <v>15000</v>
      </c>
      <c r="I20" s="29">
        <f>'7月'!D34</f>
        <v>15000</v>
      </c>
      <c r="J20" s="29">
        <f>'8月'!D34</f>
        <v>15000</v>
      </c>
      <c r="K20" s="29">
        <f>'9月'!D34</f>
        <v>15000</v>
      </c>
      <c r="L20" s="29">
        <f>'10月'!D34</f>
        <v>15000</v>
      </c>
      <c r="M20" s="29">
        <f>'11月'!D34</f>
        <v>15000</v>
      </c>
      <c r="N20" s="29">
        <f>'12月'!D34</f>
        <v>15000</v>
      </c>
      <c r="O20" s="30">
        <f t="shared" si="0"/>
        <v>180000</v>
      </c>
      <c r="P20" s="30">
        <f t="shared" si="1"/>
        <v>15000</v>
      </c>
    </row>
    <row r="21" spans="2:16" ht="18.75" customHeight="1">
      <c r="B21" s="31" t="s">
        <v>21</v>
      </c>
      <c r="C21" s="32">
        <f>'1月'!D35</f>
        <v>183310</v>
      </c>
      <c r="D21" s="32">
        <f>'2月'!D35</f>
        <v>181630</v>
      </c>
      <c r="E21" s="32">
        <f>'3月'!D35</f>
        <v>179190</v>
      </c>
      <c r="F21" s="32">
        <f>'4月'!D35</f>
        <v>175020</v>
      </c>
      <c r="G21" s="32">
        <f>'5月'!D35</f>
        <v>172020</v>
      </c>
      <c r="H21" s="32">
        <f>'6月'!D35</f>
        <v>173730</v>
      </c>
      <c r="I21" s="32">
        <f>'7月'!D35</f>
        <v>177710</v>
      </c>
      <c r="J21" s="32">
        <f>'8月'!D35</f>
        <v>179630</v>
      </c>
      <c r="K21" s="32">
        <f>'9月'!D35</f>
        <v>176280</v>
      </c>
      <c r="L21" s="32">
        <f>'10月'!D35</f>
        <v>173280</v>
      </c>
      <c r="M21" s="32">
        <f>'11月'!D35</f>
        <v>175300</v>
      </c>
      <c r="N21" s="32">
        <f>'12月'!D35</f>
        <v>181010</v>
      </c>
      <c r="O21" s="33">
        <f t="shared" si="0"/>
        <v>2128110</v>
      </c>
      <c r="P21" s="33">
        <f t="shared" si="1"/>
        <v>177342.5</v>
      </c>
    </row>
    <row r="22" spans="2:16" ht="18.75" customHeight="1"/>
    <row r="23" spans="2:16" ht="18.75" customHeight="1">
      <c r="B23" s="12" t="s">
        <v>32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ht="18.75" customHeight="1">
      <c r="B24" s="28" t="s">
        <v>33</v>
      </c>
      <c r="C24" s="29">
        <f>'1月'!D39</f>
        <v>59880</v>
      </c>
      <c r="D24" s="29">
        <f>'2月'!D39</f>
        <v>61070</v>
      </c>
      <c r="E24" s="29">
        <f>'3月'!D39</f>
        <v>62460</v>
      </c>
      <c r="F24" s="29">
        <f>'4月'!D39</f>
        <v>57610</v>
      </c>
      <c r="G24" s="29">
        <f>'5月'!D39</f>
        <v>59910</v>
      </c>
      <c r="H24" s="29">
        <f>'6月'!D39</f>
        <v>55860</v>
      </c>
      <c r="I24" s="29">
        <f>'7月'!D39</f>
        <v>57710</v>
      </c>
      <c r="J24" s="29">
        <f>'8月'!D39</f>
        <v>55260</v>
      </c>
      <c r="K24" s="29">
        <f>'9月'!D39</f>
        <v>53140</v>
      </c>
      <c r="L24" s="29">
        <f>'10月'!D39</f>
        <v>55140</v>
      </c>
      <c r="M24" s="29">
        <f>'11月'!D39</f>
        <v>56140</v>
      </c>
      <c r="N24" s="29">
        <f>'12月'!D39</f>
        <v>69030</v>
      </c>
      <c r="O24" s="30">
        <f t="shared" ref="O24:O33" si="2">SUM(C24:N24)</f>
        <v>703210</v>
      </c>
      <c r="P24" s="30">
        <f t="shared" ref="P24:P33" si="3">AVERAGE(C24:N24)</f>
        <v>58600.833333333336</v>
      </c>
    </row>
    <row r="25" spans="2:16" ht="18.75" customHeight="1">
      <c r="B25" s="28" t="s">
        <v>34</v>
      </c>
      <c r="C25" s="29">
        <f>'1月'!D40</f>
        <v>8820</v>
      </c>
      <c r="D25" s="29">
        <f>'2月'!D40</f>
        <v>6950</v>
      </c>
      <c r="E25" s="29">
        <f>'3月'!D40</f>
        <v>5850</v>
      </c>
      <c r="F25" s="29">
        <f>'4月'!D40</f>
        <v>7560</v>
      </c>
      <c r="G25" s="29">
        <f>'5月'!D40</f>
        <v>8140</v>
      </c>
      <c r="H25" s="29">
        <f>'6月'!D40</f>
        <v>8160</v>
      </c>
      <c r="I25" s="29">
        <f>'7月'!D40</f>
        <v>9390</v>
      </c>
      <c r="J25" s="29">
        <f>'8月'!D40</f>
        <v>7030</v>
      </c>
      <c r="K25" s="29">
        <f>'9月'!D40</f>
        <v>8270</v>
      </c>
      <c r="L25" s="29">
        <f>'10月'!D40</f>
        <v>5940</v>
      </c>
      <c r="M25" s="29">
        <f>'11月'!D40</f>
        <v>6440</v>
      </c>
      <c r="N25" s="29">
        <f>'12月'!D40</f>
        <v>9380</v>
      </c>
      <c r="O25" s="30">
        <f t="shared" si="2"/>
        <v>91930</v>
      </c>
      <c r="P25" s="30">
        <f t="shared" si="3"/>
        <v>7660.833333333333</v>
      </c>
    </row>
    <row r="26" spans="2:16" ht="18.75" customHeight="1">
      <c r="B26" s="28" t="s">
        <v>35</v>
      </c>
      <c r="C26" s="29">
        <f>'1月'!D41</f>
        <v>5400</v>
      </c>
      <c r="D26" s="29">
        <f>'2月'!D41</f>
        <v>5240</v>
      </c>
      <c r="E26" s="29">
        <f>'3月'!D41</f>
        <v>5630</v>
      </c>
      <c r="F26" s="29">
        <f>'4月'!D41</f>
        <v>4850</v>
      </c>
      <c r="G26" s="29">
        <f>'5月'!D41</f>
        <v>5740</v>
      </c>
      <c r="H26" s="29">
        <f>'6月'!D41</f>
        <v>5960</v>
      </c>
      <c r="I26" s="29">
        <f>'7月'!D41</f>
        <v>4930</v>
      </c>
      <c r="J26" s="29">
        <f>'8月'!D41</f>
        <v>5950</v>
      </c>
      <c r="K26" s="29">
        <f>'9月'!D41</f>
        <v>4840</v>
      </c>
      <c r="L26" s="29">
        <f>'10月'!D41</f>
        <v>4710</v>
      </c>
      <c r="M26" s="29">
        <f>'11月'!D41</f>
        <v>4770</v>
      </c>
      <c r="N26" s="29">
        <f>'12月'!D41</f>
        <v>6780</v>
      </c>
      <c r="O26" s="30">
        <f t="shared" si="2"/>
        <v>64800</v>
      </c>
      <c r="P26" s="30">
        <f t="shared" si="3"/>
        <v>5400</v>
      </c>
    </row>
    <row r="27" spans="2:16" ht="18.75" customHeight="1">
      <c r="B27" s="28" t="s">
        <v>36</v>
      </c>
      <c r="C27" s="29">
        <f>'1月'!D42</f>
        <v>1390</v>
      </c>
      <c r="D27" s="29">
        <f>'2月'!D42</f>
        <v>880</v>
      </c>
      <c r="E27" s="29">
        <f>'3月'!D42</f>
        <v>2100</v>
      </c>
      <c r="F27" s="29">
        <f>'4月'!D42</f>
        <v>460</v>
      </c>
      <c r="G27" s="29">
        <f>'5月'!D42</f>
        <v>2010</v>
      </c>
      <c r="H27" s="29">
        <f>'6月'!D42</f>
        <v>610</v>
      </c>
      <c r="I27" s="29">
        <f>'7月'!D42</f>
        <v>2300</v>
      </c>
      <c r="J27" s="29">
        <f>'8月'!D42</f>
        <v>2450</v>
      </c>
      <c r="K27" s="29">
        <f>'9月'!D42</f>
        <v>10280</v>
      </c>
      <c r="L27" s="29">
        <f>'10月'!D42</f>
        <v>3990</v>
      </c>
      <c r="M27" s="29">
        <f>'11月'!D42</f>
        <v>960</v>
      </c>
      <c r="N27" s="29">
        <f>'12月'!D42</f>
        <v>1820</v>
      </c>
      <c r="O27" s="30">
        <f t="shared" si="2"/>
        <v>29250</v>
      </c>
      <c r="P27" s="30">
        <f t="shared" si="3"/>
        <v>2437.5</v>
      </c>
    </row>
    <row r="28" spans="2:16" ht="18.75" customHeight="1">
      <c r="B28" s="28" t="s">
        <v>37</v>
      </c>
      <c r="C28" s="29">
        <f>'1月'!D43</f>
        <v>5430</v>
      </c>
      <c r="D28" s="29">
        <f>'2月'!D43</f>
        <v>7630</v>
      </c>
      <c r="E28" s="29">
        <f>'3月'!D43</f>
        <v>6190</v>
      </c>
      <c r="F28" s="29">
        <f>'4月'!D43</f>
        <v>23710</v>
      </c>
      <c r="G28" s="29">
        <f>'5月'!D43</f>
        <v>10570</v>
      </c>
      <c r="H28" s="29">
        <f>'6月'!D43</f>
        <v>6890</v>
      </c>
      <c r="I28" s="29">
        <f>'7月'!D43</f>
        <v>7290</v>
      </c>
      <c r="J28" s="29">
        <f>'8月'!D43</f>
        <v>6040</v>
      </c>
      <c r="K28" s="29">
        <f>'9月'!D43</f>
        <v>6170</v>
      </c>
      <c r="L28" s="29">
        <f>'10月'!D43</f>
        <v>6660</v>
      </c>
      <c r="M28" s="29">
        <f>'11月'!D43</f>
        <v>6670</v>
      </c>
      <c r="N28" s="29">
        <f>'12月'!D43</f>
        <v>5140</v>
      </c>
      <c r="O28" s="30">
        <f t="shared" si="2"/>
        <v>98390</v>
      </c>
      <c r="P28" s="30">
        <f t="shared" si="3"/>
        <v>8199.1666666666661</v>
      </c>
    </row>
    <row r="29" spans="2:16" ht="18.75" customHeight="1">
      <c r="B29" s="28" t="s">
        <v>38</v>
      </c>
      <c r="C29" s="29">
        <f>'1月'!D44</f>
        <v>5600</v>
      </c>
      <c r="D29" s="29">
        <f>'2月'!D44</f>
        <v>4480</v>
      </c>
      <c r="E29" s="29">
        <f>'3月'!D44</f>
        <v>11980</v>
      </c>
      <c r="F29" s="29">
        <f>'4月'!D44</f>
        <v>9820</v>
      </c>
      <c r="G29" s="29">
        <f>'5月'!D44</f>
        <v>7160</v>
      </c>
      <c r="H29" s="29">
        <f>'6月'!D44</f>
        <v>8950</v>
      </c>
      <c r="I29" s="29">
        <f>'7月'!D44</f>
        <v>8880</v>
      </c>
      <c r="J29" s="29">
        <f>'8月'!D44</f>
        <v>5630</v>
      </c>
      <c r="K29" s="29">
        <f>'9月'!D44</f>
        <v>6590</v>
      </c>
      <c r="L29" s="29">
        <f>'10月'!D44</f>
        <v>6760</v>
      </c>
      <c r="M29" s="29">
        <f>'11月'!D44</f>
        <v>3910</v>
      </c>
      <c r="N29" s="29">
        <f>'12月'!D44</f>
        <v>21120</v>
      </c>
      <c r="O29" s="30">
        <f t="shared" si="2"/>
        <v>100880</v>
      </c>
      <c r="P29" s="30">
        <f t="shared" si="3"/>
        <v>8406.6666666666661</v>
      </c>
    </row>
    <row r="30" spans="2:16" ht="18.75" customHeight="1">
      <c r="B30" s="28" t="s">
        <v>39</v>
      </c>
      <c r="C30" s="29">
        <f>'1月'!D45</f>
        <v>11490</v>
      </c>
      <c r="D30" s="29">
        <f>'2月'!D45</f>
        <v>13120</v>
      </c>
      <c r="E30" s="29">
        <f>'3月'!D45</f>
        <v>9730</v>
      </c>
      <c r="F30" s="29">
        <f>'4月'!D45</f>
        <v>11980</v>
      </c>
      <c r="G30" s="29">
        <f>'5月'!D45</f>
        <v>24000</v>
      </c>
      <c r="H30" s="29">
        <f>'6月'!D45</f>
        <v>8080</v>
      </c>
      <c r="I30" s="29">
        <f>'7月'!D45</f>
        <v>13800</v>
      </c>
      <c r="J30" s="29">
        <f>'8月'!D45</f>
        <v>68000</v>
      </c>
      <c r="K30" s="29">
        <f>'9月'!D45</f>
        <v>11900</v>
      </c>
      <c r="L30" s="29">
        <f>'10月'!D45</f>
        <v>12380</v>
      </c>
      <c r="M30" s="29">
        <f>'11月'!D45</f>
        <v>10270</v>
      </c>
      <c r="N30" s="29">
        <f>'12月'!D45</f>
        <v>7700</v>
      </c>
      <c r="O30" s="30">
        <f t="shared" si="2"/>
        <v>202450</v>
      </c>
      <c r="P30" s="30">
        <f t="shared" si="3"/>
        <v>16870.833333333332</v>
      </c>
    </row>
    <row r="31" spans="2:16" ht="18.75" customHeight="1">
      <c r="B31" s="28" t="s">
        <v>40</v>
      </c>
      <c r="C31" s="29">
        <f>'1月'!D46</f>
        <v>25000</v>
      </c>
      <c r="D31" s="29">
        <f>'2月'!D46</f>
        <v>5000</v>
      </c>
      <c r="E31" s="29">
        <f>'3月'!D46</f>
        <v>33000</v>
      </c>
      <c r="F31" s="29">
        <f>'4月'!D46</f>
        <v>0</v>
      </c>
      <c r="G31" s="29">
        <f>'5月'!D46</f>
        <v>8000</v>
      </c>
      <c r="H31" s="29">
        <f>'6月'!D46</f>
        <v>0</v>
      </c>
      <c r="I31" s="29">
        <f>'7月'!D46</f>
        <v>3000</v>
      </c>
      <c r="J31" s="29">
        <f>'8月'!D46</f>
        <v>0</v>
      </c>
      <c r="K31" s="29">
        <f>'9月'!D46</f>
        <v>8000</v>
      </c>
      <c r="L31" s="29">
        <f>'10月'!D46</f>
        <v>3000</v>
      </c>
      <c r="M31" s="29">
        <f>'11月'!D46</f>
        <v>3000</v>
      </c>
      <c r="N31" s="29">
        <f>'12月'!D46</f>
        <v>15000</v>
      </c>
      <c r="O31" s="30">
        <f t="shared" si="2"/>
        <v>103000</v>
      </c>
      <c r="P31" s="30">
        <f t="shared" si="3"/>
        <v>8583.3333333333339</v>
      </c>
    </row>
    <row r="32" spans="2:16" ht="18.75" customHeight="1">
      <c r="B32" s="28" t="s">
        <v>41</v>
      </c>
      <c r="C32" s="29">
        <f>'1月'!D47</f>
        <v>4260</v>
      </c>
      <c r="D32" s="29">
        <f>'2月'!D47</f>
        <v>5790</v>
      </c>
      <c r="E32" s="29">
        <f>'3月'!D47</f>
        <v>5400</v>
      </c>
      <c r="F32" s="29">
        <f>'4月'!D47</f>
        <v>4960</v>
      </c>
      <c r="G32" s="29">
        <f>'5月'!D47</f>
        <v>4650</v>
      </c>
      <c r="H32" s="29">
        <f>'6月'!D47</f>
        <v>4280</v>
      </c>
      <c r="I32" s="29">
        <f>'7月'!D47</f>
        <v>4660</v>
      </c>
      <c r="J32" s="29">
        <f>'8月'!D47</f>
        <v>3760</v>
      </c>
      <c r="K32" s="29">
        <f>'9月'!D47</f>
        <v>4130</v>
      </c>
      <c r="L32" s="29">
        <f>'10月'!D47</f>
        <v>5250</v>
      </c>
      <c r="M32" s="29">
        <f>'11月'!D47</f>
        <v>5460</v>
      </c>
      <c r="N32" s="29">
        <f>'12月'!D47</f>
        <v>4030</v>
      </c>
      <c r="O32" s="30">
        <f t="shared" si="2"/>
        <v>56630</v>
      </c>
      <c r="P32" s="30">
        <f t="shared" si="3"/>
        <v>4719.166666666667</v>
      </c>
    </row>
    <row r="33" spans="2:16" ht="18.75" customHeight="1">
      <c r="B33" s="31" t="s">
        <v>21</v>
      </c>
      <c r="C33" s="32">
        <f>'1月'!D48</f>
        <v>127270</v>
      </c>
      <c r="D33" s="32">
        <f>'2月'!D48</f>
        <v>110160</v>
      </c>
      <c r="E33" s="32">
        <f>'3月'!D48</f>
        <v>142340</v>
      </c>
      <c r="F33" s="32">
        <f>'4月'!D48</f>
        <v>120950</v>
      </c>
      <c r="G33" s="32">
        <f>'5月'!D48</f>
        <v>130180</v>
      </c>
      <c r="H33" s="32">
        <f>'6月'!D48</f>
        <v>98790</v>
      </c>
      <c r="I33" s="32">
        <f>'7月'!D48</f>
        <v>111960</v>
      </c>
      <c r="J33" s="32">
        <f>'8月'!D48</f>
        <v>154120</v>
      </c>
      <c r="K33" s="32">
        <f>'9月'!D48</f>
        <v>113320</v>
      </c>
      <c r="L33" s="32">
        <f>'10月'!D48</f>
        <v>103830</v>
      </c>
      <c r="M33" s="32">
        <f>'11月'!D48</f>
        <v>97620</v>
      </c>
      <c r="N33" s="32">
        <f>'12月'!D48</f>
        <v>140000</v>
      </c>
      <c r="O33" s="33">
        <f t="shared" si="2"/>
        <v>1450540</v>
      </c>
      <c r="P33" s="33">
        <f t="shared" si="3"/>
        <v>120878.33333333333</v>
      </c>
    </row>
    <row r="34" spans="2:16" ht="18.75" customHeight="1"/>
    <row r="35" spans="2:16" ht="18.75" customHeight="1">
      <c r="B35" s="12" t="s">
        <v>42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ht="18.75" customHeight="1">
      <c r="B36" s="34" t="s">
        <v>43</v>
      </c>
      <c r="C36" s="35">
        <f>'1月'!D5</f>
        <v>336290</v>
      </c>
      <c r="D36" s="35">
        <f>'2月'!D5</f>
        <v>345100</v>
      </c>
      <c r="E36" s="35">
        <f>'3月'!D5</f>
        <v>349940</v>
      </c>
      <c r="F36" s="35">
        <f>'4月'!D5</f>
        <v>333250</v>
      </c>
      <c r="G36" s="35">
        <f>'5月'!D5</f>
        <v>330000</v>
      </c>
      <c r="H36" s="35">
        <f>'6月'!D5</f>
        <v>797850</v>
      </c>
      <c r="I36" s="35">
        <f>'7月'!D5</f>
        <v>344230</v>
      </c>
      <c r="J36" s="35">
        <f>'8月'!D5</f>
        <v>352990</v>
      </c>
      <c r="K36" s="35">
        <f>'9月'!D5</f>
        <v>330970</v>
      </c>
      <c r="L36" s="35">
        <f>'10月'!D5</f>
        <v>330780</v>
      </c>
      <c r="M36" s="35">
        <f>'11月'!D5</f>
        <v>343400</v>
      </c>
      <c r="N36" s="35">
        <f>'12月'!D5</f>
        <v>878380</v>
      </c>
      <c r="O36" s="36">
        <f>SUM(C36:N36)</f>
        <v>5073180</v>
      </c>
      <c r="P36" s="36">
        <f>AVERAGE(C36:N36)</f>
        <v>422765</v>
      </c>
    </row>
    <row r="37" spans="2:16" ht="18.75" customHeight="1">
      <c r="B37" s="34" t="s">
        <v>44</v>
      </c>
      <c r="C37" s="35">
        <f>'1月'!D6</f>
        <v>310580</v>
      </c>
      <c r="D37" s="35">
        <f>'2月'!D6</f>
        <v>291790</v>
      </c>
      <c r="E37" s="35">
        <f>'3月'!D6</f>
        <v>321530</v>
      </c>
      <c r="F37" s="35">
        <f>'4月'!D6</f>
        <v>295970</v>
      </c>
      <c r="G37" s="35">
        <f>'5月'!D6</f>
        <v>302200</v>
      </c>
      <c r="H37" s="35">
        <f>'6月'!D6</f>
        <v>272520</v>
      </c>
      <c r="I37" s="35">
        <f>'7月'!D6</f>
        <v>289670</v>
      </c>
      <c r="J37" s="35">
        <f>'8月'!D6</f>
        <v>333750</v>
      </c>
      <c r="K37" s="35">
        <f>'9月'!D6</f>
        <v>289600</v>
      </c>
      <c r="L37" s="35">
        <f>'10月'!D6</f>
        <v>277110</v>
      </c>
      <c r="M37" s="35">
        <f>'11月'!D6</f>
        <v>272920</v>
      </c>
      <c r="N37" s="35">
        <f>'12月'!D6</f>
        <v>321010</v>
      </c>
      <c r="O37" s="36">
        <f>SUM(C37:N37)</f>
        <v>3578650</v>
      </c>
      <c r="P37" s="36">
        <f>AVERAGE(C37:N37)</f>
        <v>298220.83333333331</v>
      </c>
    </row>
    <row r="38" spans="2:16" ht="18.75" customHeight="1">
      <c r="B38" s="31" t="s">
        <v>45</v>
      </c>
      <c r="C38" s="32">
        <f>'1月'!D7</f>
        <v>25710</v>
      </c>
      <c r="D38" s="32">
        <f>'2月'!D7</f>
        <v>53310</v>
      </c>
      <c r="E38" s="32">
        <f>'3月'!D7</f>
        <v>28410</v>
      </c>
      <c r="F38" s="32">
        <f>'4月'!D7</f>
        <v>37280</v>
      </c>
      <c r="G38" s="32">
        <f>'5月'!D7</f>
        <v>27800</v>
      </c>
      <c r="H38" s="32">
        <f>'6月'!D7</f>
        <v>525330</v>
      </c>
      <c r="I38" s="32">
        <f>'7月'!D7</f>
        <v>54560</v>
      </c>
      <c r="J38" s="32">
        <f>'8月'!D7</f>
        <v>19240</v>
      </c>
      <c r="K38" s="32">
        <f>'9月'!D7</f>
        <v>41370</v>
      </c>
      <c r="L38" s="32">
        <f>'10月'!D7</f>
        <v>53670</v>
      </c>
      <c r="M38" s="32">
        <f>'11月'!D7</f>
        <v>70480</v>
      </c>
      <c r="N38" s="32">
        <f>'12月'!D7</f>
        <v>557370</v>
      </c>
      <c r="O38" s="33">
        <f>SUM(C38:N38)</f>
        <v>1494530</v>
      </c>
      <c r="P38" s="33">
        <f>AVERAGE(C38:N38)</f>
        <v>124544.16666666667</v>
      </c>
    </row>
    <row r="39" spans="2:16" ht="18.75" customHeight="1">
      <c r="B39" s="34" t="s">
        <v>46</v>
      </c>
      <c r="C39" s="30">
        <f>SUM($C38:C38)</f>
        <v>25710</v>
      </c>
      <c r="D39" s="30">
        <f>SUM($C38:D38)</f>
        <v>79020</v>
      </c>
      <c r="E39" s="30">
        <f>SUM($C38:E38)</f>
        <v>107430</v>
      </c>
      <c r="F39" s="30">
        <f>SUM($C38:F38)</f>
        <v>144710</v>
      </c>
      <c r="G39" s="30">
        <f>SUM($C38:G38)</f>
        <v>172510</v>
      </c>
      <c r="H39" s="30">
        <f>SUM($C38:H38)</f>
        <v>697840</v>
      </c>
      <c r="I39" s="30">
        <f>SUM($C38:I38)</f>
        <v>752400</v>
      </c>
      <c r="J39" s="30">
        <f>SUM($C38:J38)</f>
        <v>771640</v>
      </c>
      <c r="K39" s="30">
        <f>SUM($C38:K38)</f>
        <v>813010</v>
      </c>
      <c r="L39" s="30">
        <f>SUM($C38:L38)</f>
        <v>866680</v>
      </c>
      <c r="M39" s="30">
        <f>SUM($C38:M38)</f>
        <v>937160</v>
      </c>
      <c r="N39" s="30">
        <f>SUM($C38:N38)</f>
        <v>1494530</v>
      </c>
      <c r="O39" s="37"/>
      <c r="P39" s="37"/>
    </row>
    <row r="40" spans="2:16" ht="18.75" customHeight="1"/>
  </sheetData>
  <mergeCells count="6">
    <mergeCell ref="B35:P35"/>
    <mergeCell ref="B1:P1"/>
    <mergeCell ref="B2:P2"/>
    <mergeCell ref="B4:P4"/>
    <mergeCell ref="B11:P11"/>
    <mergeCell ref="B23:P23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4E79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38" t="s">
        <v>47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39" t="s">
        <v>49</v>
      </c>
      <c r="C4" s="39" t="s">
        <v>50</v>
      </c>
      <c r="D4" s="39" t="s">
        <v>51</v>
      </c>
      <c r="E4" s="39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336290</v>
      </c>
      <c r="E5" s="41">
        <f>D5-C5</f>
        <v>-3710</v>
      </c>
    </row>
    <row r="6" spans="2:6" ht="24" customHeight="1">
      <c r="B6" s="40" t="s">
        <v>44</v>
      </c>
      <c r="C6" s="41">
        <f>C35+C48</f>
        <v>301280</v>
      </c>
      <c r="D6" s="41">
        <f>D35+D48</f>
        <v>310580</v>
      </c>
      <c r="E6" s="41">
        <f>C6-D6</f>
        <v>-9300</v>
      </c>
    </row>
    <row r="7" spans="2:6" ht="24" customHeight="1">
      <c r="B7" s="42" t="s">
        <v>45</v>
      </c>
      <c r="C7" s="43">
        <f>C5-C6</f>
        <v>38720</v>
      </c>
      <c r="D7" s="43">
        <f>D5-D6</f>
        <v>25710</v>
      </c>
      <c r="E7" s="43">
        <f>D7-C7</f>
        <v>-13010</v>
      </c>
    </row>
    <row r="8" spans="2:6" ht="21.75" customHeight="1">
      <c r="B8" s="28" t="s">
        <v>53</v>
      </c>
      <c r="C8" s="37"/>
      <c r="D8" s="44">
        <f>IF(D5=0,"-",D7/D5)</f>
        <v>7.6451871896279999E-2</v>
      </c>
      <c r="E8" s="37"/>
    </row>
    <row r="10" spans="2:6" ht="15" customHeight="1">
      <c r="B10" s="9" t="s">
        <v>54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8" t="s">
        <v>16</v>
      </c>
      <c r="C16" s="8"/>
      <c r="D16" s="8"/>
      <c r="E16" s="8"/>
      <c r="F16" s="8"/>
    </row>
    <row r="17" spans="2:6" ht="19.5" customHeight="1">
      <c r="B17" s="45" t="s">
        <v>1</v>
      </c>
      <c r="C17" s="45" t="s">
        <v>50</v>
      </c>
      <c r="D17" s="45" t="s">
        <v>51</v>
      </c>
      <c r="E17" s="45" t="s">
        <v>55</v>
      </c>
      <c r="F17" s="45" t="s">
        <v>56</v>
      </c>
    </row>
    <row r="18" spans="2:6" ht="19.5" customHeight="1">
      <c r="B18" s="28" t="s">
        <v>17</v>
      </c>
      <c r="C18" s="46">
        <v>325000</v>
      </c>
      <c r="D18" s="46">
        <v>320620</v>
      </c>
      <c r="E18" s="30">
        <f>D18-C18</f>
        <v>-4380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15670</v>
      </c>
      <c r="E20" s="30">
        <f>D20-C20</f>
        <v>670</v>
      </c>
      <c r="F20" s="47"/>
    </row>
    <row r="21" spans="2:6" ht="19.5" customHeight="1">
      <c r="B21" s="28" t="s">
        <v>20</v>
      </c>
      <c r="C21" s="46"/>
      <c r="D21" s="46">
        <v>0</v>
      </c>
      <c r="E21" s="30">
        <f>D21-C21</f>
        <v>0</v>
      </c>
      <c r="F21" s="47"/>
    </row>
    <row r="22" spans="2:6" ht="19.5" customHeight="1">
      <c r="B22" s="48" t="s">
        <v>21</v>
      </c>
      <c r="C22" s="49">
        <f>SUM(C18:C21)</f>
        <v>340000</v>
      </c>
      <c r="D22" s="49">
        <f>SUM(D18:D21)</f>
        <v>336290</v>
      </c>
      <c r="E22" s="49">
        <f>SUM(E18:E21)</f>
        <v>-3710</v>
      </c>
      <c r="F22" s="50"/>
    </row>
    <row r="23" spans="2:6" ht="19.5" customHeight="1"/>
    <row r="24" spans="2:6" ht="19.5" customHeight="1">
      <c r="B24" s="8" t="s">
        <v>22</v>
      </c>
      <c r="C24" s="8"/>
      <c r="D24" s="8"/>
      <c r="E24" s="8"/>
      <c r="F24" s="8"/>
    </row>
    <row r="25" spans="2:6" ht="19.5" customHeight="1">
      <c r="B25" s="45" t="s">
        <v>1</v>
      </c>
      <c r="C25" s="45" t="s">
        <v>50</v>
      </c>
      <c r="D25" s="45" t="s">
        <v>51</v>
      </c>
      <c r="E25" s="45" t="s">
        <v>52</v>
      </c>
      <c r="F25" s="45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14200</v>
      </c>
      <c r="E27" s="30">
        <f t="shared" si="0"/>
        <v>-3200</v>
      </c>
      <c r="F27" s="47"/>
    </row>
    <row r="28" spans="2:6" ht="19.5" customHeight="1">
      <c r="B28" s="28" t="s">
        <v>25</v>
      </c>
      <c r="C28" s="46">
        <v>5500</v>
      </c>
      <c r="D28" s="46">
        <v>7800</v>
      </c>
      <c r="E28" s="30">
        <f t="shared" si="0"/>
        <v>-2300</v>
      </c>
      <c r="F28" s="47"/>
    </row>
    <row r="29" spans="2:6" ht="19.5" customHeight="1">
      <c r="B29" s="28" t="s">
        <v>26</v>
      </c>
      <c r="C29" s="46">
        <v>3500</v>
      </c>
      <c r="D29" s="46">
        <v>3620</v>
      </c>
      <c r="E29" s="30">
        <f t="shared" si="0"/>
        <v>-120</v>
      </c>
      <c r="F29" s="47"/>
    </row>
    <row r="30" spans="2:6" ht="19.5" customHeight="1">
      <c r="B30" s="28" t="s">
        <v>27</v>
      </c>
      <c r="C30" s="46">
        <v>9800</v>
      </c>
      <c r="D30" s="46">
        <v>10210</v>
      </c>
      <c r="E30" s="30">
        <f t="shared" si="0"/>
        <v>-410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48" t="s">
        <v>21</v>
      </c>
      <c r="C35" s="49">
        <f>SUM(C26:C34)</f>
        <v>177280</v>
      </c>
      <c r="D35" s="49">
        <f>SUM(D26:D34)</f>
        <v>183310</v>
      </c>
      <c r="E35" s="49">
        <f>SUM(E26:E34)</f>
        <v>-6030</v>
      </c>
      <c r="F35" s="50"/>
    </row>
    <row r="36" spans="2:6" ht="19.5" customHeight="1"/>
    <row r="37" spans="2:6" ht="19.5" customHeight="1">
      <c r="B37" s="8" t="s">
        <v>32</v>
      </c>
      <c r="C37" s="8"/>
      <c r="D37" s="8"/>
      <c r="E37" s="8"/>
      <c r="F37" s="8"/>
    </row>
    <row r="38" spans="2:6" ht="19.5" customHeight="1">
      <c r="B38" s="45" t="s">
        <v>1</v>
      </c>
      <c r="C38" s="45" t="s">
        <v>50</v>
      </c>
      <c r="D38" s="45" t="s">
        <v>51</v>
      </c>
      <c r="E38" s="45" t="s">
        <v>52</v>
      </c>
      <c r="F38" s="45" t="s">
        <v>56</v>
      </c>
    </row>
    <row r="39" spans="2:6" ht="19.5" customHeight="1">
      <c r="B39" s="28" t="s">
        <v>33</v>
      </c>
      <c r="C39" s="46">
        <v>60000</v>
      </c>
      <c r="D39" s="46">
        <v>59880</v>
      </c>
      <c r="E39" s="30">
        <f t="shared" ref="E39:E47" si="1">C39-D39</f>
        <v>120</v>
      </c>
      <c r="F39" s="47"/>
    </row>
    <row r="40" spans="2:6" ht="19.5" customHeight="1">
      <c r="B40" s="28" t="s">
        <v>34</v>
      </c>
      <c r="C40" s="46">
        <v>8000</v>
      </c>
      <c r="D40" s="46">
        <v>8820</v>
      </c>
      <c r="E40" s="30">
        <f t="shared" si="1"/>
        <v>-820</v>
      </c>
      <c r="F40" s="47"/>
    </row>
    <row r="41" spans="2:6" ht="19.5" customHeight="1">
      <c r="B41" s="28" t="s">
        <v>35</v>
      </c>
      <c r="C41" s="46">
        <v>6000</v>
      </c>
      <c r="D41" s="46">
        <v>5400</v>
      </c>
      <c r="E41" s="30">
        <f t="shared" si="1"/>
        <v>600</v>
      </c>
      <c r="F41" s="47"/>
    </row>
    <row r="42" spans="2:6" ht="19.5" customHeight="1">
      <c r="B42" s="28" t="s">
        <v>36</v>
      </c>
      <c r="C42" s="46">
        <v>3000</v>
      </c>
      <c r="D42" s="46">
        <v>1390</v>
      </c>
      <c r="E42" s="30">
        <f t="shared" si="1"/>
        <v>1610</v>
      </c>
      <c r="F42" s="47"/>
    </row>
    <row r="43" spans="2:6" ht="19.5" customHeight="1">
      <c r="B43" s="28" t="s">
        <v>37</v>
      </c>
      <c r="C43" s="46">
        <v>10000</v>
      </c>
      <c r="D43" s="46">
        <v>5430</v>
      </c>
      <c r="E43" s="30">
        <f t="shared" si="1"/>
        <v>4570</v>
      </c>
      <c r="F43" s="47"/>
    </row>
    <row r="44" spans="2:6" ht="19.5" customHeight="1">
      <c r="B44" s="28" t="s">
        <v>38</v>
      </c>
      <c r="C44" s="46">
        <v>10000</v>
      </c>
      <c r="D44" s="46">
        <v>5600</v>
      </c>
      <c r="E44" s="30">
        <f t="shared" si="1"/>
        <v>4400</v>
      </c>
      <c r="F44" s="47"/>
    </row>
    <row r="45" spans="2:6" ht="19.5" customHeight="1">
      <c r="B45" s="28" t="s">
        <v>39</v>
      </c>
      <c r="C45" s="46">
        <v>12000</v>
      </c>
      <c r="D45" s="46">
        <v>11490</v>
      </c>
      <c r="E45" s="30">
        <f t="shared" si="1"/>
        <v>510</v>
      </c>
      <c r="F45" s="47"/>
    </row>
    <row r="46" spans="2:6" ht="19.5" customHeight="1">
      <c r="B46" s="28" t="s">
        <v>40</v>
      </c>
      <c r="C46" s="46">
        <v>10000</v>
      </c>
      <c r="D46" s="46">
        <v>25000</v>
      </c>
      <c r="E46" s="30">
        <f t="shared" si="1"/>
        <v>-15000</v>
      </c>
      <c r="F46" s="51" t="s">
        <v>57</v>
      </c>
    </row>
    <row r="47" spans="2:6" ht="19.5" customHeight="1">
      <c r="B47" s="28" t="s">
        <v>41</v>
      </c>
      <c r="C47" s="46">
        <v>5000</v>
      </c>
      <c r="D47" s="46">
        <v>4260</v>
      </c>
      <c r="E47" s="30">
        <f t="shared" si="1"/>
        <v>740</v>
      </c>
      <c r="F47" s="47"/>
    </row>
    <row r="48" spans="2:6" ht="19.5" customHeight="1">
      <c r="B48" s="48" t="s">
        <v>21</v>
      </c>
      <c r="C48" s="49">
        <f>SUM(C39:C47)</f>
        <v>124000</v>
      </c>
      <c r="D48" s="49">
        <f>SUM(D39:D47)</f>
        <v>127270</v>
      </c>
      <c r="E48" s="49">
        <f>SUM(E39:E47)</f>
        <v>-3270</v>
      </c>
      <c r="F48" s="50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6A4C93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52" t="s">
        <v>58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53" t="s">
        <v>49</v>
      </c>
      <c r="C4" s="53" t="s">
        <v>50</v>
      </c>
      <c r="D4" s="53" t="s">
        <v>51</v>
      </c>
      <c r="E4" s="53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345100</v>
      </c>
      <c r="E5" s="41">
        <f>D5-C5</f>
        <v>5100</v>
      </c>
    </row>
    <row r="6" spans="2:6" ht="24" customHeight="1">
      <c r="B6" s="40" t="s">
        <v>44</v>
      </c>
      <c r="C6" s="41">
        <f>C35+C48</f>
        <v>301280</v>
      </c>
      <c r="D6" s="41">
        <f>D35+D48</f>
        <v>291790</v>
      </c>
      <c r="E6" s="41">
        <f>C6-D6</f>
        <v>9490</v>
      </c>
    </row>
    <row r="7" spans="2:6" ht="24" customHeight="1">
      <c r="B7" s="42" t="s">
        <v>45</v>
      </c>
      <c r="C7" s="43">
        <f>C5-C6</f>
        <v>38720</v>
      </c>
      <c r="D7" s="43">
        <f>D5-D6</f>
        <v>53310</v>
      </c>
      <c r="E7" s="43">
        <f>D7-C7</f>
        <v>14590</v>
      </c>
    </row>
    <row r="8" spans="2:6" ht="21.75" customHeight="1">
      <c r="B8" s="28" t="s">
        <v>53</v>
      </c>
      <c r="C8" s="37"/>
      <c r="D8" s="44">
        <f>IF(D5=0,"-",D7/D5)</f>
        <v>0.15447696319907273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7" t="s">
        <v>16</v>
      </c>
      <c r="C16" s="7"/>
      <c r="D16" s="7"/>
      <c r="E16" s="7"/>
      <c r="F16" s="7"/>
    </row>
    <row r="17" spans="2:6" ht="19.5" customHeight="1">
      <c r="B17" s="54" t="s">
        <v>1</v>
      </c>
      <c r="C17" s="54" t="s">
        <v>50</v>
      </c>
      <c r="D17" s="54" t="s">
        <v>51</v>
      </c>
      <c r="E17" s="54" t="s">
        <v>55</v>
      </c>
      <c r="F17" s="54" t="s">
        <v>56</v>
      </c>
    </row>
    <row r="18" spans="2:6" ht="19.5" customHeight="1">
      <c r="B18" s="28" t="s">
        <v>17</v>
      </c>
      <c r="C18" s="46">
        <v>325000</v>
      </c>
      <c r="D18" s="46">
        <v>322820</v>
      </c>
      <c r="E18" s="30">
        <f>D18-C18</f>
        <v>-2180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22280</v>
      </c>
      <c r="E20" s="30">
        <f>D20-C20</f>
        <v>7280</v>
      </c>
      <c r="F20" s="47"/>
    </row>
    <row r="21" spans="2:6" ht="19.5" customHeight="1">
      <c r="B21" s="28" t="s">
        <v>20</v>
      </c>
      <c r="C21" s="46"/>
      <c r="D21" s="46">
        <v>0</v>
      </c>
      <c r="E21" s="30">
        <f>D21-C21</f>
        <v>0</v>
      </c>
      <c r="F21" s="47"/>
    </row>
    <row r="22" spans="2:6" ht="19.5" customHeight="1">
      <c r="B22" s="55" t="s">
        <v>21</v>
      </c>
      <c r="C22" s="56">
        <f>SUM(C18:C21)</f>
        <v>340000</v>
      </c>
      <c r="D22" s="56">
        <f>SUM(D18:D21)</f>
        <v>345100</v>
      </c>
      <c r="E22" s="56">
        <f>SUM(E18:E21)</f>
        <v>5100</v>
      </c>
      <c r="F22" s="57"/>
    </row>
    <row r="23" spans="2:6" ht="19.5" customHeight="1"/>
    <row r="24" spans="2:6" ht="19.5" customHeight="1">
      <c r="B24" s="7" t="s">
        <v>22</v>
      </c>
      <c r="C24" s="7"/>
      <c r="D24" s="7"/>
      <c r="E24" s="7"/>
      <c r="F24" s="7"/>
    </row>
    <row r="25" spans="2:6" ht="19.5" customHeight="1">
      <c r="B25" s="54" t="s">
        <v>1</v>
      </c>
      <c r="C25" s="54" t="s">
        <v>50</v>
      </c>
      <c r="D25" s="54" t="s">
        <v>51</v>
      </c>
      <c r="E25" s="54" t="s">
        <v>52</v>
      </c>
      <c r="F25" s="54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13100</v>
      </c>
      <c r="E27" s="30">
        <f t="shared" si="0"/>
        <v>-2100</v>
      </c>
      <c r="F27" s="47"/>
    </row>
    <row r="28" spans="2:6" ht="19.5" customHeight="1">
      <c r="B28" s="28" t="s">
        <v>25</v>
      </c>
      <c r="C28" s="46">
        <v>5500</v>
      </c>
      <c r="D28" s="46">
        <v>7900</v>
      </c>
      <c r="E28" s="30">
        <f t="shared" si="0"/>
        <v>-2400</v>
      </c>
      <c r="F28" s="47"/>
    </row>
    <row r="29" spans="2:6" ht="19.5" customHeight="1">
      <c r="B29" s="28" t="s">
        <v>26</v>
      </c>
      <c r="C29" s="46">
        <v>3500</v>
      </c>
      <c r="D29" s="46">
        <v>3440</v>
      </c>
      <c r="E29" s="30">
        <f t="shared" si="0"/>
        <v>60</v>
      </c>
      <c r="F29" s="47"/>
    </row>
    <row r="30" spans="2:6" ht="19.5" customHeight="1">
      <c r="B30" s="28" t="s">
        <v>27</v>
      </c>
      <c r="C30" s="46">
        <v>9800</v>
      </c>
      <c r="D30" s="46">
        <v>9710</v>
      </c>
      <c r="E30" s="30">
        <f t="shared" si="0"/>
        <v>90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55" t="s">
        <v>21</v>
      </c>
      <c r="C35" s="56">
        <f>SUM(C26:C34)</f>
        <v>177280</v>
      </c>
      <c r="D35" s="56">
        <f>SUM(D26:D34)</f>
        <v>181630</v>
      </c>
      <c r="E35" s="56">
        <f>SUM(E26:E34)</f>
        <v>-4350</v>
      </c>
      <c r="F35" s="57"/>
    </row>
    <row r="36" spans="2:6" ht="19.5" customHeight="1"/>
    <row r="37" spans="2:6" ht="19.5" customHeight="1">
      <c r="B37" s="7" t="s">
        <v>32</v>
      </c>
      <c r="C37" s="7"/>
      <c r="D37" s="7"/>
      <c r="E37" s="7"/>
      <c r="F37" s="7"/>
    </row>
    <row r="38" spans="2:6" ht="19.5" customHeight="1">
      <c r="B38" s="54" t="s">
        <v>1</v>
      </c>
      <c r="C38" s="54" t="s">
        <v>50</v>
      </c>
      <c r="D38" s="54" t="s">
        <v>51</v>
      </c>
      <c r="E38" s="54" t="s">
        <v>52</v>
      </c>
      <c r="F38" s="54" t="s">
        <v>56</v>
      </c>
    </row>
    <row r="39" spans="2:6" ht="19.5" customHeight="1">
      <c r="B39" s="28" t="s">
        <v>33</v>
      </c>
      <c r="C39" s="46">
        <v>60000</v>
      </c>
      <c r="D39" s="46">
        <v>61070</v>
      </c>
      <c r="E39" s="30">
        <f t="shared" ref="E39:E47" si="1">C39-D39</f>
        <v>-1070</v>
      </c>
      <c r="F39" s="47"/>
    </row>
    <row r="40" spans="2:6" ht="19.5" customHeight="1">
      <c r="B40" s="28" t="s">
        <v>34</v>
      </c>
      <c r="C40" s="46">
        <v>8000</v>
      </c>
      <c r="D40" s="46">
        <v>6950</v>
      </c>
      <c r="E40" s="30">
        <f t="shared" si="1"/>
        <v>1050</v>
      </c>
      <c r="F40" s="47"/>
    </row>
    <row r="41" spans="2:6" ht="19.5" customHeight="1">
      <c r="B41" s="28" t="s">
        <v>35</v>
      </c>
      <c r="C41" s="46">
        <v>6000</v>
      </c>
      <c r="D41" s="46">
        <v>5240</v>
      </c>
      <c r="E41" s="30">
        <f t="shared" si="1"/>
        <v>760</v>
      </c>
      <c r="F41" s="47"/>
    </row>
    <row r="42" spans="2:6" ht="19.5" customHeight="1">
      <c r="B42" s="28" t="s">
        <v>36</v>
      </c>
      <c r="C42" s="46">
        <v>3000</v>
      </c>
      <c r="D42" s="46">
        <v>880</v>
      </c>
      <c r="E42" s="30">
        <f t="shared" si="1"/>
        <v>2120</v>
      </c>
      <c r="F42" s="47"/>
    </row>
    <row r="43" spans="2:6" ht="19.5" customHeight="1">
      <c r="B43" s="28" t="s">
        <v>37</v>
      </c>
      <c r="C43" s="46">
        <v>10000</v>
      </c>
      <c r="D43" s="46">
        <v>7630</v>
      </c>
      <c r="E43" s="30">
        <f t="shared" si="1"/>
        <v>2370</v>
      </c>
      <c r="F43" s="47"/>
    </row>
    <row r="44" spans="2:6" ht="19.5" customHeight="1">
      <c r="B44" s="28" t="s">
        <v>38</v>
      </c>
      <c r="C44" s="46">
        <v>10000</v>
      </c>
      <c r="D44" s="46">
        <v>4480</v>
      </c>
      <c r="E44" s="30">
        <f t="shared" si="1"/>
        <v>5520</v>
      </c>
      <c r="F44" s="47"/>
    </row>
    <row r="45" spans="2:6" ht="19.5" customHeight="1">
      <c r="B45" s="28" t="s">
        <v>39</v>
      </c>
      <c r="C45" s="46">
        <v>12000</v>
      </c>
      <c r="D45" s="46">
        <v>13120</v>
      </c>
      <c r="E45" s="30">
        <f t="shared" si="1"/>
        <v>-1120</v>
      </c>
      <c r="F45" s="47"/>
    </row>
    <row r="46" spans="2:6" ht="19.5" customHeight="1">
      <c r="B46" s="28" t="s">
        <v>40</v>
      </c>
      <c r="C46" s="46">
        <v>10000</v>
      </c>
      <c r="D46" s="46">
        <v>5000</v>
      </c>
      <c r="E46" s="30">
        <f t="shared" si="1"/>
        <v>5000</v>
      </c>
      <c r="F46" s="47"/>
    </row>
    <row r="47" spans="2:6" ht="19.5" customHeight="1">
      <c r="B47" s="28" t="s">
        <v>41</v>
      </c>
      <c r="C47" s="46">
        <v>5000</v>
      </c>
      <c r="D47" s="46">
        <v>5790</v>
      </c>
      <c r="E47" s="30">
        <f t="shared" si="1"/>
        <v>-790</v>
      </c>
      <c r="F47" s="47"/>
    </row>
    <row r="48" spans="2:6" ht="19.5" customHeight="1">
      <c r="B48" s="55" t="s">
        <v>21</v>
      </c>
      <c r="C48" s="56">
        <f>SUM(C39:C47)</f>
        <v>124000</v>
      </c>
      <c r="D48" s="56">
        <f>SUM(D39:D47)</f>
        <v>110160</v>
      </c>
      <c r="E48" s="56">
        <f>SUM(E39:E47)</f>
        <v>13840</v>
      </c>
      <c r="F48" s="57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B4547C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58" t="s">
        <v>60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59" t="s">
        <v>49</v>
      </c>
      <c r="C4" s="59" t="s">
        <v>50</v>
      </c>
      <c r="D4" s="59" t="s">
        <v>51</v>
      </c>
      <c r="E4" s="59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349940</v>
      </c>
      <c r="E5" s="41">
        <f>D5-C5</f>
        <v>9940</v>
      </c>
    </row>
    <row r="6" spans="2:6" ht="24" customHeight="1">
      <c r="B6" s="40" t="s">
        <v>44</v>
      </c>
      <c r="C6" s="41">
        <f>C35+C48</f>
        <v>301280</v>
      </c>
      <c r="D6" s="41">
        <f>D35+D48</f>
        <v>321530</v>
      </c>
      <c r="E6" s="41">
        <f>C6-D6</f>
        <v>-20250</v>
      </c>
    </row>
    <row r="7" spans="2:6" ht="24" customHeight="1">
      <c r="B7" s="42" t="s">
        <v>45</v>
      </c>
      <c r="C7" s="43">
        <f>C5-C6</f>
        <v>38720</v>
      </c>
      <c r="D7" s="43">
        <f>D5-D6</f>
        <v>28410</v>
      </c>
      <c r="E7" s="43">
        <f>D7-C7</f>
        <v>-10310</v>
      </c>
    </row>
    <row r="8" spans="2:6" ht="21.75" customHeight="1">
      <c r="B8" s="28" t="s">
        <v>53</v>
      </c>
      <c r="C8" s="37"/>
      <c r="D8" s="44">
        <f>IF(D5=0,"-",D7/D5)</f>
        <v>8.1185346059324454E-2</v>
      </c>
      <c r="E8" s="37"/>
    </row>
    <row r="10" spans="2:6" ht="15" customHeight="1">
      <c r="B10" s="9" t="s">
        <v>61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6" t="s">
        <v>16</v>
      </c>
      <c r="C16" s="6"/>
      <c r="D16" s="6"/>
      <c r="E16" s="6"/>
      <c r="F16" s="6"/>
    </row>
    <row r="17" spans="2:6" ht="19.5" customHeight="1">
      <c r="B17" s="60" t="s">
        <v>1</v>
      </c>
      <c r="C17" s="60" t="s">
        <v>50</v>
      </c>
      <c r="D17" s="60" t="s">
        <v>51</v>
      </c>
      <c r="E17" s="60" t="s">
        <v>55</v>
      </c>
      <c r="F17" s="60" t="s">
        <v>56</v>
      </c>
    </row>
    <row r="18" spans="2:6" ht="19.5" customHeight="1">
      <c r="B18" s="28" t="s">
        <v>17</v>
      </c>
      <c r="C18" s="46">
        <v>325000</v>
      </c>
      <c r="D18" s="46">
        <v>330820</v>
      </c>
      <c r="E18" s="30">
        <f>D18-C18</f>
        <v>5820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19120</v>
      </c>
      <c r="E20" s="30">
        <f>D20-C20</f>
        <v>4120</v>
      </c>
      <c r="F20" s="47"/>
    </row>
    <row r="21" spans="2:6" ht="19.5" customHeight="1">
      <c r="B21" s="28" t="s">
        <v>20</v>
      </c>
      <c r="C21" s="46"/>
      <c r="D21" s="46">
        <v>0</v>
      </c>
      <c r="E21" s="30">
        <f>D21-C21</f>
        <v>0</v>
      </c>
      <c r="F21" s="47"/>
    </row>
    <row r="22" spans="2:6" ht="19.5" customHeight="1">
      <c r="B22" s="61" t="s">
        <v>21</v>
      </c>
      <c r="C22" s="62">
        <f>SUM(C18:C21)</f>
        <v>340000</v>
      </c>
      <c r="D22" s="62">
        <f>SUM(D18:D21)</f>
        <v>349940</v>
      </c>
      <c r="E22" s="62">
        <f>SUM(E18:E21)</f>
        <v>9940</v>
      </c>
      <c r="F22" s="63"/>
    </row>
    <row r="23" spans="2:6" ht="19.5" customHeight="1"/>
    <row r="24" spans="2:6" ht="19.5" customHeight="1">
      <c r="B24" s="6" t="s">
        <v>22</v>
      </c>
      <c r="C24" s="6"/>
      <c r="D24" s="6"/>
      <c r="E24" s="6"/>
      <c r="F24" s="6"/>
    </row>
    <row r="25" spans="2:6" ht="19.5" customHeight="1">
      <c r="B25" s="60" t="s">
        <v>1</v>
      </c>
      <c r="C25" s="60" t="s">
        <v>50</v>
      </c>
      <c r="D25" s="60" t="s">
        <v>51</v>
      </c>
      <c r="E25" s="60" t="s">
        <v>52</v>
      </c>
      <c r="F25" s="60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10800</v>
      </c>
      <c r="E27" s="30">
        <f t="shared" si="0"/>
        <v>200</v>
      </c>
      <c r="F27" s="47"/>
    </row>
    <row r="28" spans="2:6" ht="19.5" customHeight="1">
      <c r="B28" s="28" t="s">
        <v>25</v>
      </c>
      <c r="C28" s="46">
        <v>5500</v>
      </c>
      <c r="D28" s="46">
        <v>6900</v>
      </c>
      <c r="E28" s="30">
        <f t="shared" si="0"/>
        <v>-1400</v>
      </c>
      <c r="F28" s="47"/>
    </row>
    <row r="29" spans="2:6" ht="19.5" customHeight="1">
      <c r="B29" s="28" t="s">
        <v>26</v>
      </c>
      <c r="C29" s="46">
        <v>3500</v>
      </c>
      <c r="D29" s="46">
        <v>3720</v>
      </c>
      <c r="E29" s="30">
        <f t="shared" si="0"/>
        <v>-220</v>
      </c>
      <c r="F29" s="47"/>
    </row>
    <row r="30" spans="2:6" ht="19.5" customHeight="1">
      <c r="B30" s="28" t="s">
        <v>27</v>
      </c>
      <c r="C30" s="46">
        <v>9800</v>
      </c>
      <c r="D30" s="46">
        <v>10290</v>
      </c>
      <c r="E30" s="30">
        <f t="shared" si="0"/>
        <v>-490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61" t="s">
        <v>21</v>
      </c>
      <c r="C35" s="62">
        <f>SUM(C26:C34)</f>
        <v>177280</v>
      </c>
      <c r="D35" s="62">
        <f>SUM(D26:D34)</f>
        <v>179190</v>
      </c>
      <c r="E35" s="62">
        <f>SUM(E26:E34)</f>
        <v>-1910</v>
      </c>
      <c r="F35" s="63"/>
    </row>
    <row r="36" spans="2:6" ht="19.5" customHeight="1"/>
    <row r="37" spans="2:6" ht="19.5" customHeight="1">
      <c r="B37" s="6" t="s">
        <v>32</v>
      </c>
      <c r="C37" s="6"/>
      <c r="D37" s="6"/>
      <c r="E37" s="6"/>
      <c r="F37" s="6"/>
    </row>
    <row r="38" spans="2:6" ht="19.5" customHeight="1">
      <c r="B38" s="60" t="s">
        <v>1</v>
      </c>
      <c r="C38" s="60" t="s">
        <v>50</v>
      </c>
      <c r="D38" s="60" t="s">
        <v>51</v>
      </c>
      <c r="E38" s="60" t="s">
        <v>52</v>
      </c>
      <c r="F38" s="60" t="s">
        <v>56</v>
      </c>
    </row>
    <row r="39" spans="2:6" ht="19.5" customHeight="1">
      <c r="B39" s="28" t="s">
        <v>33</v>
      </c>
      <c r="C39" s="46">
        <v>60000</v>
      </c>
      <c r="D39" s="46">
        <v>62460</v>
      </c>
      <c r="E39" s="30">
        <f t="shared" ref="E39:E47" si="1">C39-D39</f>
        <v>-2460</v>
      </c>
      <c r="F39" s="47"/>
    </row>
    <row r="40" spans="2:6" ht="19.5" customHeight="1">
      <c r="B40" s="28" t="s">
        <v>34</v>
      </c>
      <c r="C40" s="46">
        <v>8000</v>
      </c>
      <c r="D40" s="46">
        <v>5850</v>
      </c>
      <c r="E40" s="30">
        <f t="shared" si="1"/>
        <v>2150</v>
      </c>
      <c r="F40" s="47"/>
    </row>
    <row r="41" spans="2:6" ht="19.5" customHeight="1">
      <c r="B41" s="28" t="s">
        <v>35</v>
      </c>
      <c r="C41" s="46">
        <v>6000</v>
      </c>
      <c r="D41" s="46">
        <v>5630</v>
      </c>
      <c r="E41" s="30">
        <f t="shared" si="1"/>
        <v>370</v>
      </c>
      <c r="F41" s="47"/>
    </row>
    <row r="42" spans="2:6" ht="19.5" customHeight="1">
      <c r="B42" s="28" t="s">
        <v>36</v>
      </c>
      <c r="C42" s="46">
        <v>3000</v>
      </c>
      <c r="D42" s="46">
        <v>2100</v>
      </c>
      <c r="E42" s="30">
        <f t="shared" si="1"/>
        <v>900</v>
      </c>
      <c r="F42" s="47"/>
    </row>
    <row r="43" spans="2:6" ht="19.5" customHeight="1">
      <c r="B43" s="28" t="s">
        <v>37</v>
      </c>
      <c r="C43" s="46">
        <v>10000</v>
      </c>
      <c r="D43" s="46">
        <v>6190</v>
      </c>
      <c r="E43" s="30">
        <f t="shared" si="1"/>
        <v>3810</v>
      </c>
      <c r="F43" s="47"/>
    </row>
    <row r="44" spans="2:6" ht="19.5" customHeight="1">
      <c r="B44" s="28" t="s">
        <v>38</v>
      </c>
      <c r="C44" s="46">
        <v>10000</v>
      </c>
      <c r="D44" s="46">
        <v>11980</v>
      </c>
      <c r="E44" s="30">
        <f t="shared" si="1"/>
        <v>-1980</v>
      </c>
      <c r="F44" s="47"/>
    </row>
    <row r="45" spans="2:6" ht="19.5" customHeight="1">
      <c r="B45" s="28" t="s">
        <v>39</v>
      </c>
      <c r="C45" s="46">
        <v>12000</v>
      </c>
      <c r="D45" s="46">
        <v>9730</v>
      </c>
      <c r="E45" s="30">
        <f t="shared" si="1"/>
        <v>2270</v>
      </c>
      <c r="F45" s="47"/>
    </row>
    <row r="46" spans="2:6" ht="19.5" customHeight="1">
      <c r="B46" s="28" t="s">
        <v>40</v>
      </c>
      <c r="C46" s="46">
        <v>10000</v>
      </c>
      <c r="D46" s="46">
        <v>33000</v>
      </c>
      <c r="E46" s="30">
        <f t="shared" si="1"/>
        <v>-23000</v>
      </c>
      <c r="F46" s="51" t="s">
        <v>62</v>
      </c>
    </row>
    <row r="47" spans="2:6" ht="19.5" customHeight="1">
      <c r="B47" s="28" t="s">
        <v>41</v>
      </c>
      <c r="C47" s="46">
        <v>5000</v>
      </c>
      <c r="D47" s="46">
        <v>5400</v>
      </c>
      <c r="E47" s="30">
        <f t="shared" si="1"/>
        <v>-400</v>
      </c>
      <c r="F47" s="47"/>
    </row>
    <row r="48" spans="2:6" ht="19.5" customHeight="1">
      <c r="B48" s="61" t="s">
        <v>21</v>
      </c>
      <c r="C48" s="62">
        <f>SUM(C39:C47)</f>
        <v>124000</v>
      </c>
      <c r="D48" s="62">
        <f>SUM(D39:D47)</f>
        <v>142340</v>
      </c>
      <c r="E48" s="62">
        <f>SUM(E39:E47)</f>
        <v>-18340</v>
      </c>
      <c r="F48" s="63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B8740C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64" t="s">
        <v>63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65" t="s">
        <v>49</v>
      </c>
      <c r="C4" s="65" t="s">
        <v>50</v>
      </c>
      <c r="D4" s="65" t="s">
        <v>51</v>
      </c>
      <c r="E4" s="65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333250</v>
      </c>
      <c r="E5" s="41">
        <f>D5-C5</f>
        <v>-6750</v>
      </c>
    </row>
    <row r="6" spans="2:6" ht="24" customHeight="1">
      <c r="B6" s="40" t="s">
        <v>44</v>
      </c>
      <c r="C6" s="41">
        <f>C35+C48</f>
        <v>301280</v>
      </c>
      <c r="D6" s="41">
        <f>D35+D48</f>
        <v>295970</v>
      </c>
      <c r="E6" s="41">
        <f>C6-D6</f>
        <v>5310</v>
      </c>
    </row>
    <row r="7" spans="2:6" ht="24" customHeight="1">
      <c r="B7" s="42" t="s">
        <v>45</v>
      </c>
      <c r="C7" s="43">
        <f>C5-C6</f>
        <v>38720</v>
      </c>
      <c r="D7" s="43">
        <f>D5-D6</f>
        <v>37280</v>
      </c>
      <c r="E7" s="43">
        <f>D7-C7</f>
        <v>-1440</v>
      </c>
    </row>
    <row r="8" spans="2:6" ht="21.75" customHeight="1">
      <c r="B8" s="28" t="s">
        <v>53</v>
      </c>
      <c r="C8" s="37"/>
      <c r="D8" s="44">
        <f>IF(D5=0,"-",D7/D5)</f>
        <v>0.11186796699174793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5" t="s">
        <v>16</v>
      </c>
      <c r="C16" s="5"/>
      <c r="D16" s="5"/>
      <c r="E16" s="5"/>
      <c r="F16" s="5"/>
    </row>
    <row r="17" spans="2:6" ht="19.5" customHeight="1">
      <c r="B17" s="66" t="s">
        <v>1</v>
      </c>
      <c r="C17" s="66" t="s">
        <v>50</v>
      </c>
      <c r="D17" s="66" t="s">
        <v>51</v>
      </c>
      <c r="E17" s="66" t="s">
        <v>55</v>
      </c>
      <c r="F17" s="66" t="s">
        <v>56</v>
      </c>
    </row>
    <row r="18" spans="2:6" ht="19.5" customHeight="1">
      <c r="B18" s="28" t="s">
        <v>17</v>
      </c>
      <c r="C18" s="46">
        <v>325000</v>
      </c>
      <c r="D18" s="46">
        <v>323090</v>
      </c>
      <c r="E18" s="30">
        <f>D18-C18</f>
        <v>-1910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6660</v>
      </c>
      <c r="E20" s="30">
        <f>D20-C20</f>
        <v>-8340</v>
      </c>
      <c r="F20" s="47"/>
    </row>
    <row r="21" spans="2:6" ht="19.5" customHeight="1">
      <c r="B21" s="28" t="s">
        <v>20</v>
      </c>
      <c r="C21" s="46">
        <v>0</v>
      </c>
      <c r="D21" s="46">
        <v>3500</v>
      </c>
      <c r="E21" s="30">
        <f>D21-C21</f>
        <v>3500</v>
      </c>
      <c r="F21" s="47"/>
    </row>
    <row r="22" spans="2:6" ht="19.5" customHeight="1">
      <c r="B22" s="67" t="s">
        <v>21</v>
      </c>
      <c r="C22" s="68">
        <f>SUM(C18:C21)</f>
        <v>340000</v>
      </c>
      <c r="D22" s="68">
        <f>SUM(D18:D21)</f>
        <v>333250</v>
      </c>
      <c r="E22" s="68">
        <f>SUM(E18:E21)</f>
        <v>-6750</v>
      </c>
      <c r="F22" s="69"/>
    </row>
    <row r="23" spans="2:6" ht="19.5" customHeight="1"/>
    <row r="24" spans="2:6" ht="19.5" customHeight="1">
      <c r="B24" s="5" t="s">
        <v>22</v>
      </c>
      <c r="C24" s="5"/>
      <c r="D24" s="5"/>
      <c r="E24" s="5"/>
      <c r="F24" s="5"/>
    </row>
    <row r="25" spans="2:6" ht="19.5" customHeight="1">
      <c r="B25" s="66" t="s">
        <v>1</v>
      </c>
      <c r="C25" s="66" t="s">
        <v>50</v>
      </c>
      <c r="D25" s="66" t="s">
        <v>51</v>
      </c>
      <c r="E25" s="66" t="s">
        <v>52</v>
      </c>
      <c r="F25" s="66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8200</v>
      </c>
      <c r="E27" s="30">
        <f t="shared" si="0"/>
        <v>2800</v>
      </c>
      <c r="F27" s="47"/>
    </row>
    <row r="28" spans="2:6" ht="19.5" customHeight="1">
      <c r="B28" s="28" t="s">
        <v>25</v>
      </c>
      <c r="C28" s="46">
        <v>5500</v>
      </c>
      <c r="D28" s="46">
        <v>5600</v>
      </c>
      <c r="E28" s="30">
        <f t="shared" si="0"/>
        <v>-100</v>
      </c>
      <c r="F28" s="47"/>
    </row>
    <row r="29" spans="2:6" ht="19.5" customHeight="1">
      <c r="B29" s="28" t="s">
        <v>26</v>
      </c>
      <c r="C29" s="46">
        <v>3500</v>
      </c>
      <c r="D29" s="46">
        <v>3550</v>
      </c>
      <c r="E29" s="30">
        <f t="shared" si="0"/>
        <v>-50</v>
      </c>
      <c r="F29" s="47"/>
    </row>
    <row r="30" spans="2:6" ht="19.5" customHeight="1">
      <c r="B30" s="28" t="s">
        <v>27</v>
      </c>
      <c r="C30" s="46">
        <v>9800</v>
      </c>
      <c r="D30" s="46">
        <v>10190</v>
      </c>
      <c r="E30" s="30">
        <f t="shared" si="0"/>
        <v>-390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67" t="s">
        <v>21</v>
      </c>
      <c r="C35" s="68">
        <f>SUM(C26:C34)</f>
        <v>177280</v>
      </c>
      <c r="D35" s="68">
        <f>SUM(D26:D34)</f>
        <v>175020</v>
      </c>
      <c r="E35" s="68">
        <f>SUM(E26:E34)</f>
        <v>2260</v>
      </c>
      <c r="F35" s="69"/>
    </row>
    <row r="36" spans="2:6" ht="19.5" customHeight="1"/>
    <row r="37" spans="2:6" ht="19.5" customHeight="1">
      <c r="B37" s="5" t="s">
        <v>32</v>
      </c>
      <c r="C37" s="5"/>
      <c r="D37" s="5"/>
      <c r="E37" s="5"/>
      <c r="F37" s="5"/>
    </row>
    <row r="38" spans="2:6" ht="19.5" customHeight="1">
      <c r="B38" s="66" t="s">
        <v>1</v>
      </c>
      <c r="C38" s="66" t="s">
        <v>50</v>
      </c>
      <c r="D38" s="66" t="s">
        <v>51</v>
      </c>
      <c r="E38" s="66" t="s">
        <v>52</v>
      </c>
      <c r="F38" s="66" t="s">
        <v>56</v>
      </c>
    </row>
    <row r="39" spans="2:6" ht="19.5" customHeight="1">
      <c r="B39" s="28" t="s">
        <v>33</v>
      </c>
      <c r="C39" s="46">
        <v>60000</v>
      </c>
      <c r="D39" s="46">
        <v>57610</v>
      </c>
      <c r="E39" s="30">
        <f t="shared" ref="E39:E47" si="1">C39-D39</f>
        <v>2390</v>
      </c>
      <c r="F39" s="47"/>
    </row>
    <row r="40" spans="2:6" ht="19.5" customHeight="1">
      <c r="B40" s="28" t="s">
        <v>34</v>
      </c>
      <c r="C40" s="46">
        <v>8000</v>
      </c>
      <c r="D40" s="46">
        <v>7560</v>
      </c>
      <c r="E40" s="30">
        <f t="shared" si="1"/>
        <v>440</v>
      </c>
      <c r="F40" s="47"/>
    </row>
    <row r="41" spans="2:6" ht="19.5" customHeight="1">
      <c r="B41" s="28" t="s">
        <v>35</v>
      </c>
      <c r="C41" s="46">
        <v>6000</v>
      </c>
      <c r="D41" s="46">
        <v>4850</v>
      </c>
      <c r="E41" s="30">
        <f t="shared" si="1"/>
        <v>1150</v>
      </c>
      <c r="F41" s="47"/>
    </row>
    <row r="42" spans="2:6" ht="19.5" customHeight="1">
      <c r="B42" s="28" t="s">
        <v>36</v>
      </c>
      <c r="C42" s="46">
        <v>3000</v>
      </c>
      <c r="D42" s="46">
        <v>460</v>
      </c>
      <c r="E42" s="30">
        <f t="shared" si="1"/>
        <v>2540</v>
      </c>
      <c r="F42" s="47"/>
    </row>
    <row r="43" spans="2:6" ht="19.5" customHeight="1">
      <c r="B43" s="28" t="s">
        <v>37</v>
      </c>
      <c r="C43" s="46">
        <v>10000</v>
      </c>
      <c r="D43" s="46">
        <v>23710</v>
      </c>
      <c r="E43" s="30">
        <f t="shared" si="1"/>
        <v>-13710</v>
      </c>
      <c r="F43" s="51" t="s">
        <v>64</v>
      </c>
    </row>
    <row r="44" spans="2:6" ht="19.5" customHeight="1">
      <c r="B44" s="28" t="s">
        <v>38</v>
      </c>
      <c r="C44" s="46">
        <v>10000</v>
      </c>
      <c r="D44" s="46">
        <v>9820</v>
      </c>
      <c r="E44" s="30">
        <f t="shared" si="1"/>
        <v>180</v>
      </c>
      <c r="F44" s="47"/>
    </row>
    <row r="45" spans="2:6" ht="19.5" customHeight="1">
      <c r="B45" s="28" t="s">
        <v>39</v>
      </c>
      <c r="C45" s="46">
        <v>12000</v>
      </c>
      <c r="D45" s="46">
        <v>11980</v>
      </c>
      <c r="E45" s="30">
        <f t="shared" si="1"/>
        <v>20</v>
      </c>
      <c r="F45" s="47"/>
    </row>
    <row r="46" spans="2:6" ht="19.5" customHeight="1">
      <c r="B46" s="28" t="s">
        <v>40</v>
      </c>
      <c r="C46" s="46">
        <v>10000</v>
      </c>
      <c r="D46" s="46">
        <v>0</v>
      </c>
      <c r="E46" s="30">
        <f t="shared" si="1"/>
        <v>10000</v>
      </c>
      <c r="F46" s="47"/>
    </row>
    <row r="47" spans="2:6" ht="19.5" customHeight="1">
      <c r="B47" s="28" t="s">
        <v>41</v>
      </c>
      <c r="C47" s="46">
        <v>5000</v>
      </c>
      <c r="D47" s="46">
        <v>4960</v>
      </c>
      <c r="E47" s="30">
        <f t="shared" si="1"/>
        <v>40</v>
      </c>
      <c r="F47" s="47"/>
    </row>
    <row r="48" spans="2:6" ht="19.5" customHeight="1">
      <c r="B48" s="67" t="s">
        <v>21</v>
      </c>
      <c r="C48" s="68">
        <f>SUM(C39:C47)</f>
        <v>124000</v>
      </c>
      <c r="D48" s="68">
        <f>SUM(D39:D47)</f>
        <v>120950</v>
      </c>
      <c r="E48" s="68">
        <f>SUM(E39:E47)</f>
        <v>3050</v>
      </c>
      <c r="F48" s="69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548235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70" t="s">
        <v>65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71" t="s">
        <v>49</v>
      </c>
      <c r="C4" s="71" t="s">
        <v>50</v>
      </c>
      <c r="D4" s="71" t="s">
        <v>51</v>
      </c>
      <c r="E4" s="71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330000</v>
      </c>
      <c r="E5" s="41">
        <f>D5-C5</f>
        <v>-10000</v>
      </c>
    </row>
    <row r="6" spans="2:6" ht="24" customHeight="1">
      <c r="B6" s="40" t="s">
        <v>44</v>
      </c>
      <c r="C6" s="41">
        <f>C35+C48</f>
        <v>301280</v>
      </c>
      <c r="D6" s="41">
        <f>D35+D48</f>
        <v>302200</v>
      </c>
      <c r="E6" s="41">
        <f>C6-D6</f>
        <v>-920</v>
      </c>
    </row>
    <row r="7" spans="2:6" ht="24" customHeight="1">
      <c r="B7" s="42" t="s">
        <v>45</v>
      </c>
      <c r="C7" s="43">
        <f>C5-C6</f>
        <v>38720</v>
      </c>
      <c r="D7" s="43">
        <f>D5-D6</f>
        <v>27800</v>
      </c>
      <c r="E7" s="43">
        <f>D7-C7</f>
        <v>-10920</v>
      </c>
    </row>
    <row r="8" spans="2:6" ht="21.75" customHeight="1">
      <c r="B8" s="28" t="s">
        <v>53</v>
      </c>
      <c r="C8" s="37"/>
      <c r="D8" s="44">
        <f>IF(D5=0,"-",D7/D5)</f>
        <v>8.4242424242424244E-2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4" t="s">
        <v>16</v>
      </c>
      <c r="C16" s="4"/>
      <c r="D16" s="4"/>
      <c r="E16" s="4"/>
      <c r="F16" s="4"/>
    </row>
    <row r="17" spans="2:6" ht="19.5" customHeight="1">
      <c r="B17" s="72" t="s">
        <v>1</v>
      </c>
      <c r="C17" s="72" t="s">
        <v>50</v>
      </c>
      <c r="D17" s="72" t="s">
        <v>51</v>
      </c>
      <c r="E17" s="72" t="s">
        <v>55</v>
      </c>
      <c r="F17" s="72" t="s">
        <v>56</v>
      </c>
    </row>
    <row r="18" spans="2:6" ht="19.5" customHeight="1">
      <c r="B18" s="28" t="s">
        <v>17</v>
      </c>
      <c r="C18" s="46">
        <v>325000</v>
      </c>
      <c r="D18" s="46">
        <v>320820</v>
      </c>
      <c r="E18" s="30">
        <f>D18-C18</f>
        <v>-4180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7980</v>
      </c>
      <c r="E20" s="30">
        <f>D20-C20</f>
        <v>-7020</v>
      </c>
      <c r="F20" s="47"/>
    </row>
    <row r="21" spans="2:6" ht="19.5" customHeight="1">
      <c r="B21" s="28" t="s">
        <v>20</v>
      </c>
      <c r="C21" s="46">
        <v>0</v>
      </c>
      <c r="D21" s="46">
        <v>1200</v>
      </c>
      <c r="E21" s="30">
        <f>D21-C21</f>
        <v>1200</v>
      </c>
      <c r="F21" s="47"/>
    </row>
    <row r="22" spans="2:6" ht="19.5" customHeight="1">
      <c r="B22" s="73" t="s">
        <v>21</v>
      </c>
      <c r="C22" s="74">
        <f>SUM(C18:C21)</f>
        <v>340000</v>
      </c>
      <c r="D22" s="74">
        <f>SUM(D18:D21)</f>
        <v>330000</v>
      </c>
      <c r="E22" s="74">
        <f>SUM(E18:E21)</f>
        <v>-10000</v>
      </c>
      <c r="F22" s="75"/>
    </row>
    <row r="23" spans="2:6" ht="19.5" customHeight="1"/>
    <row r="24" spans="2:6" ht="19.5" customHeight="1">
      <c r="B24" s="4" t="s">
        <v>22</v>
      </c>
      <c r="C24" s="4"/>
      <c r="D24" s="4"/>
      <c r="E24" s="4"/>
      <c r="F24" s="4"/>
    </row>
    <row r="25" spans="2:6" ht="19.5" customHeight="1">
      <c r="B25" s="72" t="s">
        <v>1</v>
      </c>
      <c r="C25" s="72" t="s">
        <v>50</v>
      </c>
      <c r="D25" s="72" t="s">
        <v>51</v>
      </c>
      <c r="E25" s="72" t="s">
        <v>52</v>
      </c>
      <c r="F25" s="72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7400</v>
      </c>
      <c r="E27" s="30">
        <f t="shared" si="0"/>
        <v>3600</v>
      </c>
      <c r="F27" s="47"/>
    </row>
    <row r="28" spans="2:6" ht="19.5" customHeight="1">
      <c r="B28" s="28" t="s">
        <v>25</v>
      </c>
      <c r="C28" s="46">
        <v>5500</v>
      </c>
      <c r="D28" s="46">
        <v>4500</v>
      </c>
      <c r="E28" s="30">
        <f t="shared" si="0"/>
        <v>1000</v>
      </c>
      <c r="F28" s="47"/>
    </row>
    <row r="29" spans="2:6" ht="19.5" customHeight="1">
      <c r="B29" s="28" t="s">
        <v>26</v>
      </c>
      <c r="C29" s="46">
        <v>3500</v>
      </c>
      <c r="D29" s="46">
        <v>3110</v>
      </c>
      <c r="E29" s="30">
        <f t="shared" si="0"/>
        <v>390</v>
      </c>
      <c r="F29" s="47"/>
    </row>
    <row r="30" spans="2:6" ht="19.5" customHeight="1">
      <c r="B30" s="28" t="s">
        <v>27</v>
      </c>
      <c r="C30" s="46">
        <v>9800</v>
      </c>
      <c r="D30" s="46">
        <v>9530</v>
      </c>
      <c r="E30" s="30">
        <f t="shared" si="0"/>
        <v>270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73" t="s">
        <v>21</v>
      </c>
      <c r="C35" s="74">
        <f>SUM(C26:C34)</f>
        <v>177280</v>
      </c>
      <c r="D35" s="74">
        <f>SUM(D26:D34)</f>
        <v>172020</v>
      </c>
      <c r="E35" s="74">
        <f>SUM(E26:E34)</f>
        <v>5260</v>
      </c>
      <c r="F35" s="75"/>
    </row>
    <row r="36" spans="2:6" ht="19.5" customHeight="1"/>
    <row r="37" spans="2:6" ht="19.5" customHeight="1">
      <c r="B37" s="4" t="s">
        <v>32</v>
      </c>
      <c r="C37" s="4"/>
      <c r="D37" s="4"/>
      <c r="E37" s="4"/>
      <c r="F37" s="4"/>
    </row>
    <row r="38" spans="2:6" ht="19.5" customHeight="1">
      <c r="B38" s="72" t="s">
        <v>1</v>
      </c>
      <c r="C38" s="72" t="s">
        <v>50</v>
      </c>
      <c r="D38" s="72" t="s">
        <v>51</v>
      </c>
      <c r="E38" s="72" t="s">
        <v>52</v>
      </c>
      <c r="F38" s="72" t="s">
        <v>56</v>
      </c>
    </row>
    <row r="39" spans="2:6" ht="19.5" customHeight="1">
      <c r="B39" s="28" t="s">
        <v>33</v>
      </c>
      <c r="C39" s="46">
        <v>60000</v>
      </c>
      <c r="D39" s="46">
        <v>59910</v>
      </c>
      <c r="E39" s="30">
        <f t="shared" ref="E39:E47" si="1">C39-D39</f>
        <v>90</v>
      </c>
      <c r="F39" s="47"/>
    </row>
    <row r="40" spans="2:6" ht="19.5" customHeight="1">
      <c r="B40" s="28" t="s">
        <v>34</v>
      </c>
      <c r="C40" s="46">
        <v>8000</v>
      </c>
      <c r="D40" s="46">
        <v>8140</v>
      </c>
      <c r="E40" s="30">
        <f t="shared" si="1"/>
        <v>-140</v>
      </c>
      <c r="F40" s="47"/>
    </row>
    <row r="41" spans="2:6" ht="19.5" customHeight="1">
      <c r="B41" s="28" t="s">
        <v>35</v>
      </c>
      <c r="C41" s="46">
        <v>6000</v>
      </c>
      <c r="D41" s="46">
        <v>5740</v>
      </c>
      <c r="E41" s="30">
        <f t="shared" si="1"/>
        <v>260</v>
      </c>
      <c r="F41" s="47"/>
    </row>
    <row r="42" spans="2:6" ht="19.5" customHeight="1">
      <c r="B42" s="28" t="s">
        <v>36</v>
      </c>
      <c r="C42" s="46">
        <v>3000</v>
      </c>
      <c r="D42" s="46">
        <v>2010</v>
      </c>
      <c r="E42" s="30">
        <f t="shared" si="1"/>
        <v>990</v>
      </c>
      <c r="F42" s="47"/>
    </row>
    <row r="43" spans="2:6" ht="19.5" customHeight="1">
      <c r="B43" s="28" t="s">
        <v>37</v>
      </c>
      <c r="C43" s="46">
        <v>10000</v>
      </c>
      <c r="D43" s="46">
        <v>10570</v>
      </c>
      <c r="E43" s="30">
        <f t="shared" si="1"/>
        <v>-570</v>
      </c>
      <c r="F43" s="47"/>
    </row>
    <row r="44" spans="2:6" ht="19.5" customHeight="1">
      <c r="B44" s="28" t="s">
        <v>38</v>
      </c>
      <c r="C44" s="46">
        <v>10000</v>
      </c>
      <c r="D44" s="46">
        <v>7160</v>
      </c>
      <c r="E44" s="30">
        <f t="shared" si="1"/>
        <v>2840</v>
      </c>
      <c r="F44" s="47"/>
    </row>
    <row r="45" spans="2:6" ht="19.5" customHeight="1">
      <c r="B45" s="28" t="s">
        <v>39</v>
      </c>
      <c r="C45" s="46">
        <v>12000</v>
      </c>
      <c r="D45" s="46">
        <v>24000</v>
      </c>
      <c r="E45" s="30">
        <f t="shared" si="1"/>
        <v>-12000</v>
      </c>
      <c r="F45" s="47" t="s">
        <v>66</v>
      </c>
    </row>
    <row r="46" spans="2:6" ht="19.5" customHeight="1">
      <c r="B46" s="28" t="s">
        <v>40</v>
      </c>
      <c r="C46" s="46">
        <v>10000</v>
      </c>
      <c r="D46" s="46">
        <v>8000</v>
      </c>
      <c r="E46" s="30">
        <f t="shared" si="1"/>
        <v>2000</v>
      </c>
      <c r="F46" s="47"/>
    </row>
    <row r="47" spans="2:6" ht="19.5" customHeight="1">
      <c r="B47" s="28" t="s">
        <v>41</v>
      </c>
      <c r="C47" s="46">
        <v>5000</v>
      </c>
      <c r="D47" s="46">
        <v>4650</v>
      </c>
      <c r="E47" s="30">
        <f t="shared" si="1"/>
        <v>350</v>
      </c>
      <c r="F47" s="47"/>
    </row>
    <row r="48" spans="2:6" ht="19.5" customHeight="1">
      <c r="B48" s="73" t="s">
        <v>21</v>
      </c>
      <c r="C48" s="74">
        <f>SUM(C39:C47)</f>
        <v>124000</v>
      </c>
      <c r="D48" s="74">
        <f>SUM(D39:D47)</f>
        <v>130180</v>
      </c>
      <c r="E48" s="74">
        <f>SUM(E39:E47)</f>
        <v>-6180</v>
      </c>
      <c r="F48" s="75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2E7D8C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76" t="s">
        <v>67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77" t="s">
        <v>49</v>
      </c>
      <c r="C4" s="77" t="s">
        <v>50</v>
      </c>
      <c r="D4" s="77" t="s">
        <v>51</v>
      </c>
      <c r="E4" s="77" t="s">
        <v>52</v>
      </c>
    </row>
    <row r="5" spans="2:6" ht="24" customHeight="1">
      <c r="B5" s="40" t="s">
        <v>43</v>
      </c>
      <c r="C5" s="41">
        <f>C22</f>
        <v>790000</v>
      </c>
      <c r="D5" s="41">
        <f>D22</f>
        <v>797850</v>
      </c>
      <c r="E5" s="41">
        <f>D5-C5</f>
        <v>7850</v>
      </c>
    </row>
    <row r="6" spans="2:6" ht="24" customHeight="1">
      <c r="B6" s="40" t="s">
        <v>44</v>
      </c>
      <c r="C6" s="41">
        <f>C35+C48</f>
        <v>301280</v>
      </c>
      <c r="D6" s="41">
        <f>D35+D48</f>
        <v>272520</v>
      </c>
      <c r="E6" s="41">
        <f>C6-D6</f>
        <v>28760</v>
      </c>
    </row>
    <row r="7" spans="2:6" ht="24" customHeight="1">
      <c r="B7" s="42" t="s">
        <v>45</v>
      </c>
      <c r="C7" s="43">
        <f>C5-C6</f>
        <v>488720</v>
      </c>
      <c r="D7" s="43">
        <f>D5-D6</f>
        <v>525330</v>
      </c>
      <c r="E7" s="43">
        <f>D7-C7</f>
        <v>36610</v>
      </c>
    </row>
    <row r="8" spans="2:6" ht="21.75" customHeight="1">
      <c r="B8" s="28" t="s">
        <v>53</v>
      </c>
      <c r="C8" s="37"/>
      <c r="D8" s="44">
        <f>IF(D5=0,"-",D7/D5)</f>
        <v>0.65843203609701073</v>
      </c>
      <c r="E8" s="37"/>
    </row>
    <row r="10" spans="2:6" ht="15" customHeight="1">
      <c r="B10" s="9" t="s">
        <v>68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3" t="s">
        <v>16</v>
      </c>
      <c r="C16" s="3"/>
      <c r="D16" s="3"/>
      <c r="E16" s="3"/>
      <c r="F16" s="3"/>
    </row>
    <row r="17" spans="2:6" ht="19.5" customHeight="1">
      <c r="B17" s="78" t="s">
        <v>1</v>
      </c>
      <c r="C17" s="78" t="s">
        <v>50</v>
      </c>
      <c r="D17" s="78" t="s">
        <v>51</v>
      </c>
      <c r="E17" s="78" t="s">
        <v>55</v>
      </c>
      <c r="F17" s="78" t="s">
        <v>56</v>
      </c>
    </row>
    <row r="18" spans="2:6" ht="19.5" customHeight="1">
      <c r="B18" s="28" t="s">
        <v>17</v>
      </c>
      <c r="C18" s="46">
        <v>325000</v>
      </c>
      <c r="D18" s="46">
        <v>332520</v>
      </c>
      <c r="E18" s="30">
        <f>D18-C18</f>
        <v>7520</v>
      </c>
      <c r="F18" s="47"/>
    </row>
    <row r="19" spans="2:6" ht="19.5" customHeight="1">
      <c r="B19" s="28" t="s">
        <v>18</v>
      </c>
      <c r="C19" s="46">
        <v>450000</v>
      </c>
      <c r="D19" s="46">
        <v>450640</v>
      </c>
      <c r="E19" s="30">
        <f>D19-C19</f>
        <v>640</v>
      </c>
      <c r="F19" s="51" t="s">
        <v>69</v>
      </c>
    </row>
    <row r="20" spans="2:6" ht="19.5" customHeight="1">
      <c r="B20" s="28" t="s">
        <v>19</v>
      </c>
      <c r="C20" s="46">
        <v>15000</v>
      </c>
      <c r="D20" s="46">
        <v>11190</v>
      </c>
      <c r="E20" s="30">
        <f>D20-C20</f>
        <v>-3810</v>
      </c>
      <c r="F20" s="47"/>
    </row>
    <row r="21" spans="2:6" ht="19.5" customHeight="1">
      <c r="B21" s="28" t="s">
        <v>20</v>
      </c>
      <c r="C21" s="46">
        <v>0</v>
      </c>
      <c r="D21" s="46">
        <v>3500</v>
      </c>
      <c r="E21" s="30">
        <f>D21-C21</f>
        <v>3500</v>
      </c>
      <c r="F21" s="47"/>
    </row>
    <row r="22" spans="2:6" ht="19.5" customHeight="1">
      <c r="B22" s="79" t="s">
        <v>21</v>
      </c>
      <c r="C22" s="80">
        <f>SUM(C18:C21)</f>
        <v>790000</v>
      </c>
      <c r="D22" s="80">
        <f>SUM(D18:D21)</f>
        <v>797850</v>
      </c>
      <c r="E22" s="80">
        <f>SUM(E18:E21)</f>
        <v>7850</v>
      </c>
      <c r="F22" s="81"/>
    </row>
    <row r="23" spans="2:6" ht="19.5" customHeight="1"/>
    <row r="24" spans="2:6" ht="19.5" customHeight="1">
      <c r="B24" s="3" t="s">
        <v>22</v>
      </c>
      <c r="C24" s="3"/>
      <c r="D24" s="3"/>
      <c r="E24" s="3"/>
      <c r="F24" s="3"/>
    </row>
    <row r="25" spans="2:6" ht="19.5" customHeight="1">
      <c r="B25" s="78" t="s">
        <v>1</v>
      </c>
      <c r="C25" s="78" t="s">
        <v>50</v>
      </c>
      <c r="D25" s="78" t="s">
        <v>51</v>
      </c>
      <c r="E25" s="78" t="s">
        <v>52</v>
      </c>
      <c r="F25" s="78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9100</v>
      </c>
      <c r="E27" s="30">
        <f t="shared" si="0"/>
        <v>1900</v>
      </c>
      <c r="F27" s="47"/>
    </row>
    <row r="28" spans="2:6" ht="19.5" customHeight="1">
      <c r="B28" s="28" t="s">
        <v>25</v>
      </c>
      <c r="C28" s="46">
        <v>5500</v>
      </c>
      <c r="D28" s="46">
        <v>3900</v>
      </c>
      <c r="E28" s="30">
        <f t="shared" si="0"/>
        <v>1600</v>
      </c>
      <c r="F28" s="47"/>
    </row>
    <row r="29" spans="2:6" ht="19.5" customHeight="1">
      <c r="B29" s="28" t="s">
        <v>26</v>
      </c>
      <c r="C29" s="46">
        <v>3500</v>
      </c>
      <c r="D29" s="46">
        <v>3120</v>
      </c>
      <c r="E29" s="30">
        <f t="shared" si="0"/>
        <v>380</v>
      </c>
      <c r="F29" s="47"/>
    </row>
    <row r="30" spans="2:6" ht="19.5" customHeight="1">
      <c r="B30" s="28" t="s">
        <v>27</v>
      </c>
      <c r="C30" s="46">
        <v>9800</v>
      </c>
      <c r="D30" s="46">
        <v>10130</v>
      </c>
      <c r="E30" s="30">
        <f t="shared" si="0"/>
        <v>-330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79" t="s">
        <v>21</v>
      </c>
      <c r="C35" s="80">
        <f>SUM(C26:C34)</f>
        <v>177280</v>
      </c>
      <c r="D35" s="80">
        <f>SUM(D26:D34)</f>
        <v>173730</v>
      </c>
      <c r="E35" s="80">
        <f>SUM(E26:E34)</f>
        <v>3550</v>
      </c>
      <c r="F35" s="81"/>
    </row>
    <row r="36" spans="2:6" ht="19.5" customHeight="1"/>
    <row r="37" spans="2:6" ht="19.5" customHeight="1">
      <c r="B37" s="3" t="s">
        <v>32</v>
      </c>
      <c r="C37" s="3"/>
      <c r="D37" s="3"/>
      <c r="E37" s="3"/>
      <c r="F37" s="3"/>
    </row>
    <row r="38" spans="2:6" ht="19.5" customHeight="1">
      <c r="B38" s="78" t="s">
        <v>1</v>
      </c>
      <c r="C38" s="78" t="s">
        <v>50</v>
      </c>
      <c r="D38" s="78" t="s">
        <v>51</v>
      </c>
      <c r="E38" s="78" t="s">
        <v>52</v>
      </c>
      <c r="F38" s="78" t="s">
        <v>56</v>
      </c>
    </row>
    <row r="39" spans="2:6" ht="19.5" customHeight="1">
      <c r="B39" s="28" t="s">
        <v>33</v>
      </c>
      <c r="C39" s="46">
        <v>60000</v>
      </c>
      <c r="D39" s="46">
        <v>55860</v>
      </c>
      <c r="E39" s="30">
        <f t="shared" ref="E39:E47" si="1">C39-D39</f>
        <v>4140</v>
      </c>
      <c r="F39" s="47"/>
    </row>
    <row r="40" spans="2:6" ht="19.5" customHeight="1">
      <c r="B40" s="28" t="s">
        <v>34</v>
      </c>
      <c r="C40" s="46">
        <v>8000</v>
      </c>
      <c r="D40" s="46">
        <v>8160</v>
      </c>
      <c r="E40" s="30">
        <f t="shared" si="1"/>
        <v>-160</v>
      </c>
      <c r="F40" s="47"/>
    </row>
    <row r="41" spans="2:6" ht="19.5" customHeight="1">
      <c r="B41" s="28" t="s">
        <v>35</v>
      </c>
      <c r="C41" s="46">
        <v>6000</v>
      </c>
      <c r="D41" s="46">
        <v>5960</v>
      </c>
      <c r="E41" s="30">
        <f t="shared" si="1"/>
        <v>40</v>
      </c>
      <c r="F41" s="47"/>
    </row>
    <row r="42" spans="2:6" ht="19.5" customHeight="1">
      <c r="B42" s="28" t="s">
        <v>36</v>
      </c>
      <c r="C42" s="46">
        <v>3000</v>
      </c>
      <c r="D42" s="46">
        <v>610</v>
      </c>
      <c r="E42" s="30">
        <f t="shared" si="1"/>
        <v>2390</v>
      </c>
      <c r="F42" s="47"/>
    </row>
    <row r="43" spans="2:6" ht="19.5" customHeight="1">
      <c r="B43" s="28" t="s">
        <v>37</v>
      </c>
      <c r="C43" s="46">
        <v>10000</v>
      </c>
      <c r="D43" s="46">
        <v>6890</v>
      </c>
      <c r="E43" s="30">
        <f t="shared" si="1"/>
        <v>3110</v>
      </c>
      <c r="F43" s="47"/>
    </row>
    <row r="44" spans="2:6" ht="19.5" customHeight="1">
      <c r="B44" s="28" t="s">
        <v>38</v>
      </c>
      <c r="C44" s="46">
        <v>10000</v>
      </c>
      <c r="D44" s="46">
        <v>8950</v>
      </c>
      <c r="E44" s="30">
        <f t="shared" si="1"/>
        <v>1050</v>
      </c>
      <c r="F44" s="47"/>
    </row>
    <row r="45" spans="2:6" ht="19.5" customHeight="1">
      <c r="B45" s="28" t="s">
        <v>39</v>
      </c>
      <c r="C45" s="46">
        <v>12000</v>
      </c>
      <c r="D45" s="46">
        <v>8080</v>
      </c>
      <c r="E45" s="30">
        <f t="shared" si="1"/>
        <v>3920</v>
      </c>
      <c r="F45" s="47"/>
    </row>
    <row r="46" spans="2:6" ht="19.5" customHeight="1">
      <c r="B46" s="28" t="s">
        <v>40</v>
      </c>
      <c r="C46" s="46">
        <v>10000</v>
      </c>
      <c r="D46" s="46">
        <v>0</v>
      </c>
      <c r="E46" s="30">
        <f t="shared" si="1"/>
        <v>10000</v>
      </c>
      <c r="F46" s="47"/>
    </row>
    <row r="47" spans="2:6" ht="19.5" customHeight="1">
      <c r="B47" s="28" t="s">
        <v>41</v>
      </c>
      <c r="C47" s="46">
        <v>5000</v>
      </c>
      <c r="D47" s="46">
        <v>4280</v>
      </c>
      <c r="E47" s="30">
        <f t="shared" si="1"/>
        <v>720</v>
      </c>
      <c r="F47" s="47"/>
    </row>
    <row r="48" spans="2:6" ht="19.5" customHeight="1">
      <c r="B48" s="79" t="s">
        <v>21</v>
      </c>
      <c r="C48" s="80">
        <f>SUM(C39:C47)</f>
        <v>124000</v>
      </c>
      <c r="D48" s="80">
        <f>SUM(D39:D47)</f>
        <v>98790</v>
      </c>
      <c r="E48" s="80">
        <f>SUM(E39:E47)</f>
        <v>25210</v>
      </c>
      <c r="F48" s="81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1F6FB2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82" t="s">
        <v>70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83" t="s">
        <v>49</v>
      </c>
      <c r="C4" s="83" t="s">
        <v>50</v>
      </c>
      <c r="D4" s="83" t="s">
        <v>51</v>
      </c>
      <c r="E4" s="83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344230</v>
      </c>
      <c r="E5" s="41">
        <f>D5-C5</f>
        <v>4230</v>
      </c>
    </row>
    <row r="6" spans="2:6" ht="24" customHeight="1">
      <c r="B6" s="40" t="s">
        <v>44</v>
      </c>
      <c r="C6" s="41">
        <f>C35+C48</f>
        <v>301280</v>
      </c>
      <c r="D6" s="41">
        <f>D35+D48</f>
        <v>289670</v>
      </c>
      <c r="E6" s="41">
        <f>C6-D6</f>
        <v>11610</v>
      </c>
    </row>
    <row r="7" spans="2:6" ht="24" customHeight="1">
      <c r="B7" s="42" t="s">
        <v>45</v>
      </c>
      <c r="C7" s="43">
        <f>C5-C6</f>
        <v>38720</v>
      </c>
      <c r="D7" s="43">
        <f>D5-D6</f>
        <v>54560</v>
      </c>
      <c r="E7" s="43">
        <f>D7-C7</f>
        <v>15840</v>
      </c>
    </row>
    <row r="8" spans="2:6" ht="21.75" customHeight="1">
      <c r="B8" s="28" t="s">
        <v>53</v>
      </c>
      <c r="C8" s="37"/>
      <c r="D8" s="44">
        <f>IF(D5=0,"-",D7/D5)</f>
        <v>0.15849867820933677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2" t="s">
        <v>16</v>
      </c>
      <c r="C16" s="2"/>
      <c r="D16" s="2"/>
      <c r="E16" s="2"/>
      <c r="F16" s="2"/>
    </row>
    <row r="17" spans="2:6" ht="19.5" customHeight="1">
      <c r="B17" s="84" t="s">
        <v>1</v>
      </c>
      <c r="C17" s="84" t="s">
        <v>50</v>
      </c>
      <c r="D17" s="84" t="s">
        <v>51</v>
      </c>
      <c r="E17" s="84" t="s">
        <v>55</v>
      </c>
      <c r="F17" s="84" t="s">
        <v>56</v>
      </c>
    </row>
    <row r="18" spans="2:6" ht="19.5" customHeight="1">
      <c r="B18" s="28" t="s">
        <v>17</v>
      </c>
      <c r="C18" s="46">
        <v>325000</v>
      </c>
      <c r="D18" s="46">
        <v>329020</v>
      </c>
      <c r="E18" s="30">
        <f>D18-C18</f>
        <v>4020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15210</v>
      </c>
      <c r="E20" s="30">
        <f>D20-C20</f>
        <v>210</v>
      </c>
      <c r="F20" s="47"/>
    </row>
    <row r="21" spans="2:6" ht="19.5" customHeight="1">
      <c r="B21" s="28" t="s">
        <v>20</v>
      </c>
      <c r="C21" s="46"/>
      <c r="D21" s="46">
        <v>0</v>
      </c>
      <c r="E21" s="30">
        <f>D21-C21</f>
        <v>0</v>
      </c>
      <c r="F21" s="47"/>
    </row>
    <row r="22" spans="2:6" ht="19.5" customHeight="1">
      <c r="B22" s="85" t="s">
        <v>21</v>
      </c>
      <c r="C22" s="86">
        <f>SUM(C18:C21)</f>
        <v>340000</v>
      </c>
      <c r="D22" s="86">
        <f>SUM(D18:D21)</f>
        <v>344230</v>
      </c>
      <c r="E22" s="86">
        <f>SUM(E18:E21)</f>
        <v>4230</v>
      </c>
      <c r="F22" s="87"/>
    </row>
    <row r="23" spans="2:6" ht="19.5" customHeight="1"/>
    <row r="24" spans="2:6" ht="19.5" customHeight="1">
      <c r="B24" s="2" t="s">
        <v>22</v>
      </c>
      <c r="C24" s="2"/>
      <c r="D24" s="2"/>
      <c r="E24" s="2"/>
      <c r="F24" s="2"/>
    </row>
    <row r="25" spans="2:6" ht="19.5" customHeight="1">
      <c r="B25" s="84" t="s">
        <v>1</v>
      </c>
      <c r="C25" s="84" t="s">
        <v>50</v>
      </c>
      <c r="D25" s="84" t="s">
        <v>51</v>
      </c>
      <c r="E25" s="84" t="s">
        <v>52</v>
      </c>
      <c r="F25" s="84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12800</v>
      </c>
      <c r="E27" s="30">
        <f t="shared" si="0"/>
        <v>-1800</v>
      </c>
      <c r="F27" s="47"/>
    </row>
    <row r="28" spans="2:6" ht="19.5" customHeight="1">
      <c r="B28" s="28" t="s">
        <v>25</v>
      </c>
      <c r="C28" s="46">
        <v>5500</v>
      </c>
      <c r="D28" s="46">
        <v>3400</v>
      </c>
      <c r="E28" s="30">
        <f t="shared" si="0"/>
        <v>2100</v>
      </c>
      <c r="F28" s="47"/>
    </row>
    <row r="29" spans="2:6" ht="19.5" customHeight="1">
      <c r="B29" s="28" t="s">
        <v>26</v>
      </c>
      <c r="C29" s="46">
        <v>3500</v>
      </c>
      <c r="D29" s="46">
        <v>3890</v>
      </c>
      <c r="E29" s="30">
        <f t="shared" si="0"/>
        <v>-390</v>
      </c>
      <c r="F29" s="47"/>
    </row>
    <row r="30" spans="2:6" ht="19.5" customHeight="1">
      <c r="B30" s="28" t="s">
        <v>27</v>
      </c>
      <c r="C30" s="46">
        <v>9800</v>
      </c>
      <c r="D30" s="46">
        <v>10140</v>
      </c>
      <c r="E30" s="30">
        <f t="shared" si="0"/>
        <v>-340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85" t="s">
        <v>21</v>
      </c>
      <c r="C35" s="86">
        <f>SUM(C26:C34)</f>
        <v>177280</v>
      </c>
      <c r="D35" s="86">
        <f>SUM(D26:D34)</f>
        <v>177710</v>
      </c>
      <c r="E35" s="86">
        <f>SUM(E26:E34)</f>
        <v>-430</v>
      </c>
      <c r="F35" s="87"/>
    </row>
    <row r="36" spans="2:6" ht="19.5" customHeight="1"/>
    <row r="37" spans="2:6" ht="19.5" customHeight="1">
      <c r="B37" s="2" t="s">
        <v>32</v>
      </c>
      <c r="C37" s="2"/>
      <c r="D37" s="2"/>
      <c r="E37" s="2"/>
      <c r="F37" s="2"/>
    </row>
    <row r="38" spans="2:6" ht="19.5" customHeight="1">
      <c r="B38" s="84" t="s">
        <v>1</v>
      </c>
      <c r="C38" s="84" t="s">
        <v>50</v>
      </c>
      <c r="D38" s="84" t="s">
        <v>51</v>
      </c>
      <c r="E38" s="84" t="s">
        <v>52</v>
      </c>
      <c r="F38" s="84" t="s">
        <v>56</v>
      </c>
    </row>
    <row r="39" spans="2:6" ht="19.5" customHeight="1">
      <c r="B39" s="28" t="s">
        <v>33</v>
      </c>
      <c r="C39" s="46">
        <v>60000</v>
      </c>
      <c r="D39" s="46">
        <v>57710</v>
      </c>
      <c r="E39" s="30">
        <f t="shared" ref="E39:E47" si="1">C39-D39</f>
        <v>2290</v>
      </c>
      <c r="F39" s="47"/>
    </row>
    <row r="40" spans="2:6" ht="19.5" customHeight="1">
      <c r="B40" s="28" t="s">
        <v>34</v>
      </c>
      <c r="C40" s="46">
        <v>8000</v>
      </c>
      <c r="D40" s="46">
        <v>9390</v>
      </c>
      <c r="E40" s="30">
        <f t="shared" si="1"/>
        <v>-1390</v>
      </c>
      <c r="F40" s="47"/>
    </row>
    <row r="41" spans="2:6" ht="19.5" customHeight="1">
      <c r="B41" s="28" t="s">
        <v>35</v>
      </c>
      <c r="C41" s="46">
        <v>6000</v>
      </c>
      <c r="D41" s="46">
        <v>4930</v>
      </c>
      <c r="E41" s="30">
        <f t="shared" si="1"/>
        <v>1070</v>
      </c>
      <c r="F41" s="47"/>
    </row>
    <row r="42" spans="2:6" ht="19.5" customHeight="1">
      <c r="B42" s="28" t="s">
        <v>36</v>
      </c>
      <c r="C42" s="46">
        <v>3000</v>
      </c>
      <c r="D42" s="46">
        <v>2300</v>
      </c>
      <c r="E42" s="30">
        <f t="shared" si="1"/>
        <v>700</v>
      </c>
      <c r="F42" s="47"/>
    </row>
    <row r="43" spans="2:6" ht="19.5" customHeight="1">
      <c r="B43" s="28" t="s">
        <v>37</v>
      </c>
      <c r="C43" s="46">
        <v>10000</v>
      </c>
      <c r="D43" s="46">
        <v>7290</v>
      </c>
      <c r="E43" s="30">
        <f t="shared" si="1"/>
        <v>2710</v>
      </c>
      <c r="F43" s="47"/>
    </row>
    <row r="44" spans="2:6" ht="19.5" customHeight="1">
      <c r="B44" s="28" t="s">
        <v>38</v>
      </c>
      <c r="C44" s="46">
        <v>10000</v>
      </c>
      <c r="D44" s="46">
        <v>8880</v>
      </c>
      <c r="E44" s="30">
        <f t="shared" si="1"/>
        <v>1120</v>
      </c>
      <c r="F44" s="47"/>
    </row>
    <row r="45" spans="2:6" ht="19.5" customHeight="1">
      <c r="B45" s="28" t="s">
        <v>39</v>
      </c>
      <c r="C45" s="46">
        <v>12000</v>
      </c>
      <c r="D45" s="46">
        <v>13800</v>
      </c>
      <c r="E45" s="30">
        <f t="shared" si="1"/>
        <v>-1800</v>
      </c>
      <c r="F45" s="47"/>
    </row>
    <row r="46" spans="2:6" ht="19.5" customHeight="1">
      <c r="B46" s="28" t="s">
        <v>40</v>
      </c>
      <c r="C46" s="46">
        <v>10000</v>
      </c>
      <c r="D46" s="46">
        <v>3000</v>
      </c>
      <c r="E46" s="30">
        <f t="shared" si="1"/>
        <v>7000</v>
      </c>
      <c r="F46" s="47"/>
    </row>
    <row r="47" spans="2:6" ht="19.5" customHeight="1">
      <c r="B47" s="28" t="s">
        <v>41</v>
      </c>
      <c r="C47" s="46">
        <v>5000</v>
      </c>
      <c r="D47" s="46">
        <v>4660</v>
      </c>
      <c r="E47" s="30">
        <f t="shared" si="1"/>
        <v>340</v>
      </c>
      <c r="F47" s="47"/>
    </row>
    <row r="48" spans="2:6" ht="19.5" customHeight="1">
      <c r="B48" s="85" t="s">
        <v>21</v>
      </c>
      <c r="C48" s="86">
        <f>SUM(C39:C47)</f>
        <v>124000</v>
      </c>
      <c r="D48" s="86">
        <f>SUM(D39:D47)</f>
        <v>111960</v>
      </c>
      <c r="E48" s="86">
        <f>SUM(E39:E47)</f>
        <v>12040</v>
      </c>
      <c r="F48" s="87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C0504D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88" t="s">
        <v>71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89" t="s">
        <v>49</v>
      </c>
      <c r="C4" s="89" t="s">
        <v>50</v>
      </c>
      <c r="D4" s="89" t="s">
        <v>51</v>
      </c>
      <c r="E4" s="89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352990</v>
      </c>
      <c r="E5" s="41">
        <f>D5-C5</f>
        <v>12990</v>
      </c>
    </row>
    <row r="6" spans="2:6" ht="24" customHeight="1">
      <c r="B6" s="40" t="s">
        <v>44</v>
      </c>
      <c r="C6" s="41">
        <f>C35+C48</f>
        <v>301280</v>
      </c>
      <c r="D6" s="41">
        <f>D35+D48</f>
        <v>333750</v>
      </c>
      <c r="E6" s="41">
        <f>C6-D6</f>
        <v>-32470</v>
      </c>
    </row>
    <row r="7" spans="2:6" ht="24" customHeight="1">
      <c r="B7" s="42" t="s">
        <v>45</v>
      </c>
      <c r="C7" s="43">
        <f>C5-C6</f>
        <v>38720</v>
      </c>
      <c r="D7" s="43">
        <f>D5-D6</f>
        <v>19240</v>
      </c>
      <c r="E7" s="43">
        <f>D7-C7</f>
        <v>-19480</v>
      </c>
    </row>
    <row r="8" spans="2:6" ht="21.75" customHeight="1">
      <c r="B8" s="28" t="s">
        <v>53</v>
      </c>
      <c r="C8" s="37"/>
      <c r="D8" s="44">
        <f>IF(D5=0,"-",D7/D5)</f>
        <v>5.4505793365251139E-2</v>
      </c>
      <c r="E8" s="37"/>
    </row>
    <row r="10" spans="2:6" ht="15" customHeight="1">
      <c r="B10" s="9" t="s">
        <v>72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1" t="s">
        <v>16</v>
      </c>
      <c r="C16" s="1"/>
      <c r="D16" s="1"/>
      <c r="E16" s="1"/>
      <c r="F16" s="1"/>
    </row>
    <row r="17" spans="2:6" ht="19.5" customHeight="1">
      <c r="B17" s="90" t="s">
        <v>1</v>
      </c>
      <c r="C17" s="90" t="s">
        <v>50</v>
      </c>
      <c r="D17" s="90" t="s">
        <v>51</v>
      </c>
      <c r="E17" s="90" t="s">
        <v>55</v>
      </c>
      <c r="F17" s="90" t="s">
        <v>56</v>
      </c>
    </row>
    <row r="18" spans="2:6" ht="19.5" customHeight="1">
      <c r="B18" s="28" t="s">
        <v>17</v>
      </c>
      <c r="C18" s="46">
        <v>325000</v>
      </c>
      <c r="D18" s="46">
        <v>328800</v>
      </c>
      <c r="E18" s="30">
        <f>D18-C18</f>
        <v>3800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24190</v>
      </c>
      <c r="E20" s="30">
        <f>D20-C20</f>
        <v>9190</v>
      </c>
      <c r="F20" s="47"/>
    </row>
    <row r="21" spans="2:6" ht="19.5" customHeight="1">
      <c r="B21" s="28" t="s">
        <v>20</v>
      </c>
      <c r="C21" s="46"/>
      <c r="D21" s="46">
        <v>0</v>
      </c>
      <c r="E21" s="30">
        <f>D21-C21</f>
        <v>0</v>
      </c>
      <c r="F21" s="47"/>
    </row>
    <row r="22" spans="2:6" ht="19.5" customHeight="1">
      <c r="B22" s="91" t="s">
        <v>21</v>
      </c>
      <c r="C22" s="92">
        <f>SUM(C18:C21)</f>
        <v>340000</v>
      </c>
      <c r="D22" s="92">
        <f>SUM(D18:D21)</f>
        <v>352990</v>
      </c>
      <c r="E22" s="92">
        <f>SUM(E18:E21)</f>
        <v>12990</v>
      </c>
      <c r="F22" s="93"/>
    </row>
    <row r="23" spans="2:6" ht="19.5" customHeight="1"/>
    <row r="24" spans="2:6" ht="19.5" customHeight="1">
      <c r="B24" s="1" t="s">
        <v>22</v>
      </c>
      <c r="C24" s="1"/>
      <c r="D24" s="1"/>
      <c r="E24" s="1"/>
      <c r="F24" s="1"/>
    </row>
    <row r="25" spans="2:6" ht="19.5" customHeight="1">
      <c r="B25" s="90" t="s">
        <v>1</v>
      </c>
      <c r="C25" s="90" t="s">
        <v>50</v>
      </c>
      <c r="D25" s="90" t="s">
        <v>51</v>
      </c>
      <c r="E25" s="90" t="s">
        <v>52</v>
      </c>
      <c r="F25" s="90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15600</v>
      </c>
      <c r="E27" s="30">
        <f t="shared" si="0"/>
        <v>-4600</v>
      </c>
      <c r="F27" s="47"/>
    </row>
    <row r="28" spans="2:6" ht="19.5" customHeight="1">
      <c r="B28" s="28" t="s">
        <v>25</v>
      </c>
      <c r="C28" s="46">
        <v>5500</v>
      </c>
      <c r="D28" s="46">
        <v>3300</v>
      </c>
      <c r="E28" s="30">
        <f t="shared" si="0"/>
        <v>2200</v>
      </c>
      <c r="F28" s="47"/>
    </row>
    <row r="29" spans="2:6" ht="19.5" customHeight="1">
      <c r="B29" s="28" t="s">
        <v>26</v>
      </c>
      <c r="C29" s="46">
        <v>3500</v>
      </c>
      <c r="D29" s="46">
        <v>3220</v>
      </c>
      <c r="E29" s="30">
        <f t="shared" si="0"/>
        <v>280</v>
      </c>
      <c r="F29" s="47"/>
    </row>
    <row r="30" spans="2:6" ht="19.5" customHeight="1">
      <c r="B30" s="28" t="s">
        <v>27</v>
      </c>
      <c r="C30" s="46">
        <v>9800</v>
      </c>
      <c r="D30" s="46">
        <v>10030</v>
      </c>
      <c r="E30" s="30">
        <f t="shared" si="0"/>
        <v>-230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91" t="s">
        <v>21</v>
      </c>
      <c r="C35" s="92">
        <f>SUM(C26:C34)</f>
        <v>177280</v>
      </c>
      <c r="D35" s="92">
        <f>SUM(D26:D34)</f>
        <v>179630</v>
      </c>
      <c r="E35" s="92">
        <f>SUM(E26:E34)</f>
        <v>-2350</v>
      </c>
      <c r="F35" s="93"/>
    </row>
    <row r="36" spans="2:6" ht="19.5" customHeight="1"/>
    <row r="37" spans="2:6" ht="19.5" customHeight="1">
      <c r="B37" s="1" t="s">
        <v>32</v>
      </c>
      <c r="C37" s="1"/>
      <c r="D37" s="1"/>
      <c r="E37" s="1"/>
      <c r="F37" s="1"/>
    </row>
    <row r="38" spans="2:6" ht="19.5" customHeight="1">
      <c r="B38" s="90" t="s">
        <v>1</v>
      </c>
      <c r="C38" s="90" t="s">
        <v>50</v>
      </c>
      <c r="D38" s="90" t="s">
        <v>51</v>
      </c>
      <c r="E38" s="90" t="s">
        <v>52</v>
      </c>
      <c r="F38" s="90" t="s">
        <v>56</v>
      </c>
    </row>
    <row r="39" spans="2:6" ht="19.5" customHeight="1">
      <c r="B39" s="28" t="s">
        <v>33</v>
      </c>
      <c r="C39" s="46">
        <v>60000</v>
      </c>
      <c r="D39" s="46">
        <v>55260</v>
      </c>
      <c r="E39" s="30">
        <f t="shared" ref="E39:E47" si="1">C39-D39</f>
        <v>4740</v>
      </c>
      <c r="F39" s="47"/>
    </row>
    <row r="40" spans="2:6" ht="19.5" customHeight="1">
      <c r="B40" s="28" t="s">
        <v>34</v>
      </c>
      <c r="C40" s="46">
        <v>8000</v>
      </c>
      <c r="D40" s="46">
        <v>7030</v>
      </c>
      <c r="E40" s="30">
        <f t="shared" si="1"/>
        <v>970</v>
      </c>
      <c r="F40" s="47"/>
    </row>
    <row r="41" spans="2:6" ht="19.5" customHeight="1">
      <c r="B41" s="28" t="s">
        <v>35</v>
      </c>
      <c r="C41" s="46">
        <v>6000</v>
      </c>
      <c r="D41" s="46">
        <v>5950</v>
      </c>
      <c r="E41" s="30">
        <f t="shared" si="1"/>
        <v>50</v>
      </c>
      <c r="F41" s="47"/>
    </row>
    <row r="42" spans="2:6" ht="19.5" customHeight="1">
      <c r="B42" s="28" t="s">
        <v>36</v>
      </c>
      <c r="C42" s="46">
        <v>3000</v>
      </c>
      <c r="D42" s="46">
        <v>2450</v>
      </c>
      <c r="E42" s="30">
        <f t="shared" si="1"/>
        <v>550</v>
      </c>
      <c r="F42" s="47"/>
    </row>
    <row r="43" spans="2:6" ht="19.5" customHeight="1">
      <c r="B43" s="28" t="s">
        <v>37</v>
      </c>
      <c r="C43" s="46">
        <v>10000</v>
      </c>
      <c r="D43" s="46">
        <v>6040</v>
      </c>
      <c r="E43" s="30">
        <f t="shared" si="1"/>
        <v>3960</v>
      </c>
      <c r="F43" s="47"/>
    </row>
    <row r="44" spans="2:6" ht="19.5" customHeight="1">
      <c r="B44" s="28" t="s">
        <v>38</v>
      </c>
      <c r="C44" s="46">
        <v>10000</v>
      </c>
      <c r="D44" s="46">
        <v>5630</v>
      </c>
      <c r="E44" s="30">
        <f t="shared" si="1"/>
        <v>4370</v>
      </c>
      <c r="F44" s="47"/>
    </row>
    <row r="45" spans="2:6" ht="19.5" customHeight="1">
      <c r="B45" s="28" t="s">
        <v>39</v>
      </c>
      <c r="C45" s="46">
        <v>12000</v>
      </c>
      <c r="D45" s="46">
        <v>68000</v>
      </c>
      <c r="E45" s="30">
        <f t="shared" si="1"/>
        <v>-56000</v>
      </c>
      <c r="F45" s="51" t="s">
        <v>73</v>
      </c>
    </row>
    <row r="46" spans="2:6" ht="19.5" customHeight="1">
      <c r="B46" s="28" t="s">
        <v>40</v>
      </c>
      <c r="C46" s="46">
        <v>10000</v>
      </c>
      <c r="D46" s="46">
        <v>0</v>
      </c>
      <c r="E46" s="30">
        <f t="shared" si="1"/>
        <v>10000</v>
      </c>
      <c r="F46" s="47"/>
    </row>
    <row r="47" spans="2:6" ht="19.5" customHeight="1">
      <c r="B47" s="28" t="s">
        <v>41</v>
      </c>
      <c r="C47" s="46">
        <v>5000</v>
      </c>
      <c r="D47" s="46">
        <v>3760</v>
      </c>
      <c r="E47" s="30">
        <f t="shared" si="1"/>
        <v>1240</v>
      </c>
      <c r="F47" s="47"/>
    </row>
    <row r="48" spans="2:6" ht="19.5" customHeight="1">
      <c r="B48" s="91" t="s">
        <v>21</v>
      </c>
      <c r="C48" s="92">
        <f>SUM(C39:C47)</f>
        <v>124000</v>
      </c>
      <c r="D48" s="92">
        <f>SUM(D39:D47)</f>
        <v>154120</v>
      </c>
      <c r="E48" s="92">
        <f>SUM(E39:E47)</f>
        <v>-30120</v>
      </c>
      <c r="F48" s="93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8A6D3B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94" t="s">
        <v>74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95" t="s">
        <v>49</v>
      </c>
      <c r="C4" s="95" t="s">
        <v>50</v>
      </c>
      <c r="D4" s="95" t="s">
        <v>51</v>
      </c>
      <c r="E4" s="95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330970</v>
      </c>
      <c r="E5" s="41">
        <f>D5-C5</f>
        <v>-9030</v>
      </c>
    </row>
    <row r="6" spans="2:6" ht="24" customHeight="1">
      <c r="B6" s="40" t="s">
        <v>44</v>
      </c>
      <c r="C6" s="41">
        <f>C35+C48</f>
        <v>301280</v>
      </c>
      <c r="D6" s="41">
        <f>D35+D48</f>
        <v>289600</v>
      </c>
      <c r="E6" s="41">
        <f>C6-D6</f>
        <v>11680</v>
      </c>
    </row>
    <row r="7" spans="2:6" ht="24" customHeight="1">
      <c r="B7" s="42" t="s">
        <v>45</v>
      </c>
      <c r="C7" s="43">
        <f>C5-C6</f>
        <v>38720</v>
      </c>
      <c r="D7" s="43">
        <f>D5-D6</f>
        <v>41370</v>
      </c>
      <c r="E7" s="43">
        <f>D7-C7</f>
        <v>2650</v>
      </c>
    </row>
    <row r="8" spans="2:6" ht="21.75" customHeight="1">
      <c r="B8" s="28" t="s">
        <v>53</v>
      </c>
      <c r="C8" s="37"/>
      <c r="D8" s="44">
        <f>IF(D5=0,"-",D7/D5)</f>
        <v>0.12499622322264858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118" t="s">
        <v>16</v>
      </c>
      <c r="C16" s="118"/>
      <c r="D16" s="118"/>
      <c r="E16" s="118"/>
      <c r="F16" s="118"/>
    </row>
    <row r="17" spans="2:6" ht="19.5" customHeight="1">
      <c r="B17" s="96" t="s">
        <v>1</v>
      </c>
      <c r="C17" s="96" t="s">
        <v>50</v>
      </c>
      <c r="D17" s="96" t="s">
        <v>51</v>
      </c>
      <c r="E17" s="96" t="s">
        <v>55</v>
      </c>
      <c r="F17" s="96" t="s">
        <v>56</v>
      </c>
    </row>
    <row r="18" spans="2:6" ht="19.5" customHeight="1">
      <c r="B18" s="28" t="s">
        <v>17</v>
      </c>
      <c r="C18" s="46">
        <v>325000</v>
      </c>
      <c r="D18" s="46">
        <v>322780</v>
      </c>
      <c r="E18" s="30">
        <f>D18-C18</f>
        <v>-2220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6990</v>
      </c>
      <c r="E20" s="30">
        <f>D20-C20</f>
        <v>-8010</v>
      </c>
      <c r="F20" s="47"/>
    </row>
    <row r="21" spans="2:6" ht="19.5" customHeight="1">
      <c r="B21" s="28" t="s">
        <v>20</v>
      </c>
      <c r="C21" s="46">
        <v>0</v>
      </c>
      <c r="D21" s="46">
        <v>1200</v>
      </c>
      <c r="E21" s="30">
        <f>D21-C21</f>
        <v>1200</v>
      </c>
      <c r="F21" s="47"/>
    </row>
    <row r="22" spans="2:6" ht="19.5" customHeight="1">
      <c r="B22" s="97" t="s">
        <v>21</v>
      </c>
      <c r="C22" s="98">
        <f>SUM(C18:C21)</f>
        <v>340000</v>
      </c>
      <c r="D22" s="98">
        <f>SUM(D18:D21)</f>
        <v>330970</v>
      </c>
      <c r="E22" s="98">
        <f>SUM(E18:E21)</f>
        <v>-9030</v>
      </c>
      <c r="F22" s="99"/>
    </row>
    <row r="23" spans="2:6" ht="19.5" customHeight="1"/>
    <row r="24" spans="2:6" ht="19.5" customHeight="1">
      <c r="B24" s="118" t="s">
        <v>22</v>
      </c>
      <c r="C24" s="118"/>
      <c r="D24" s="118"/>
      <c r="E24" s="118"/>
      <c r="F24" s="118"/>
    </row>
    <row r="25" spans="2:6" ht="19.5" customHeight="1">
      <c r="B25" s="96" t="s">
        <v>1</v>
      </c>
      <c r="C25" s="96" t="s">
        <v>50</v>
      </c>
      <c r="D25" s="96" t="s">
        <v>51</v>
      </c>
      <c r="E25" s="96" t="s">
        <v>52</v>
      </c>
      <c r="F25" s="96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11900</v>
      </c>
      <c r="E27" s="30">
        <f t="shared" si="0"/>
        <v>-900</v>
      </c>
      <c r="F27" s="47"/>
    </row>
    <row r="28" spans="2:6" ht="19.5" customHeight="1">
      <c r="B28" s="28" t="s">
        <v>25</v>
      </c>
      <c r="C28" s="46">
        <v>5500</v>
      </c>
      <c r="D28" s="46">
        <v>3600</v>
      </c>
      <c r="E28" s="30">
        <f t="shared" si="0"/>
        <v>1900</v>
      </c>
      <c r="F28" s="47"/>
    </row>
    <row r="29" spans="2:6" ht="19.5" customHeight="1">
      <c r="B29" s="28" t="s">
        <v>26</v>
      </c>
      <c r="C29" s="46">
        <v>3500</v>
      </c>
      <c r="D29" s="46">
        <v>3130</v>
      </c>
      <c r="E29" s="30">
        <f t="shared" si="0"/>
        <v>370</v>
      </c>
      <c r="F29" s="47"/>
    </row>
    <row r="30" spans="2:6" ht="19.5" customHeight="1">
      <c r="B30" s="28" t="s">
        <v>27</v>
      </c>
      <c r="C30" s="46">
        <v>9800</v>
      </c>
      <c r="D30" s="46">
        <v>10170</v>
      </c>
      <c r="E30" s="30">
        <f t="shared" si="0"/>
        <v>-370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97" t="s">
        <v>21</v>
      </c>
      <c r="C35" s="98">
        <f>SUM(C26:C34)</f>
        <v>177280</v>
      </c>
      <c r="D35" s="98">
        <f>SUM(D26:D34)</f>
        <v>176280</v>
      </c>
      <c r="E35" s="98">
        <f>SUM(E26:E34)</f>
        <v>1000</v>
      </c>
      <c r="F35" s="99"/>
    </row>
    <row r="36" spans="2:6" ht="19.5" customHeight="1"/>
    <row r="37" spans="2:6" ht="19.5" customHeight="1">
      <c r="B37" s="118" t="s">
        <v>32</v>
      </c>
      <c r="C37" s="118"/>
      <c r="D37" s="118"/>
      <c r="E37" s="118"/>
      <c r="F37" s="118"/>
    </row>
    <row r="38" spans="2:6" ht="19.5" customHeight="1">
      <c r="B38" s="96" t="s">
        <v>1</v>
      </c>
      <c r="C38" s="96" t="s">
        <v>50</v>
      </c>
      <c r="D38" s="96" t="s">
        <v>51</v>
      </c>
      <c r="E38" s="96" t="s">
        <v>52</v>
      </c>
      <c r="F38" s="96" t="s">
        <v>56</v>
      </c>
    </row>
    <row r="39" spans="2:6" ht="19.5" customHeight="1">
      <c r="B39" s="28" t="s">
        <v>33</v>
      </c>
      <c r="C39" s="46">
        <v>60000</v>
      </c>
      <c r="D39" s="46">
        <v>53140</v>
      </c>
      <c r="E39" s="30">
        <f t="shared" ref="E39:E47" si="1">C39-D39</f>
        <v>6860</v>
      </c>
      <c r="F39" s="47"/>
    </row>
    <row r="40" spans="2:6" ht="19.5" customHeight="1">
      <c r="B40" s="28" t="s">
        <v>34</v>
      </c>
      <c r="C40" s="46">
        <v>8000</v>
      </c>
      <c r="D40" s="46">
        <v>8270</v>
      </c>
      <c r="E40" s="30">
        <f t="shared" si="1"/>
        <v>-270</v>
      </c>
      <c r="F40" s="47"/>
    </row>
    <row r="41" spans="2:6" ht="19.5" customHeight="1">
      <c r="B41" s="28" t="s">
        <v>35</v>
      </c>
      <c r="C41" s="46">
        <v>6000</v>
      </c>
      <c r="D41" s="46">
        <v>4840</v>
      </c>
      <c r="E41" s="30">
        <f t="shared" si="1"/>
        <v>1160</v>
      </c>
      <c r="F41" s="47"/>
    </row>
    <row r="42" spans="2:6" ht="19.5" customHeight="1">
      <c r="B42" s="28" t="s">
        <v>36</v>
      </c>
      <c r="C42" s="46">
        <v>3000</v>
      </c>
      <c r="D42" s="46">
        <v>10280</v>
      </c>
      <c r="E42" s="30">
        <f t="shared" si="1"/>
        <v>-7280</v>
      </c>
      <c r="F42" s="51" t="s">
        <v>75</v>
      </c>
    </row>
    <row r="43" spans="2:6" ht="19.5" customHeight="1">
      <c r="B43" s="28" t="s">
        <v>37</v>
      </c>
      <c r="C43" s="46">
        <v>10000</v>
      </c>
      <c r="D43" s="46">
        <v>6170</v>
      </c>
      <c r="E43" s="30">
        <f t="shared" si="1"/>
        <v>3830</v>
      </c>
      <c r="F43" s="47"/>
    </row>
    <row r="44" spans="2:6" ht="19.5" customHeight="1">
      <c r="B44" s="28" t="s">
        <v>38</v>
      </c>
      <c r="C44" s="46">
        <v>10000</v>
      </c>
      <c r="D44" s="46">
        <v>6590</v>
      </c>
      <c r="E44" s="30">
        <f t="shared" si="1"/>
        <v>3410</v>
      </c>
      <c r="F44" s="47"/>
    </row>
    <row r="45" spans="2:6" ht="19.5" customHeight="1">
      <c r="B45" s="28" t="s">
        <v>39</v>
      </c>
      <c r="C45" s="46">
        <v>12000</v>
      </c>
      <c r="D45" s="46">
        <v>11900</v>
      </c>
      <c r="E45" s="30">
        <f t="shared" si="1"/>
        <v>100</v>
      </c>
      <c r="F45" s="47"/>
    </row>
    <row r="46" spans="2:6" ht="19.5" customHeight="1">
      <c r="B46" s="28" t="s">
        <v>40</v>
      </c>
      <c r="C46" s="46">
        <v>10000</v>
      </c>
      <c r="D46" s="46">
        <v>8000</v>
      </c>
      <c r="E46" s="30">
        <f t="shared" si="1"/>
        <v>2000</v>
      </c>
      <c r="F46" s="47"/>
    </row>
    <row r="47" spans="2:6" ht="19.5" customHeight="1">
      <c r="B47" s="28" t="s">
        <v>41</v>
      </c>
      <c r="C47" s="46">
        <v>5000</v>
      </c>
      <c r="D47" s="46">
        <v>4130</v>
      </c>
      <c r="E47" s="30">
        <f t="shared" si="1"/>
        <v>870</v>
      </c>
      <c r="F47" s="47"/>
    </row>
    <row r="48" spans="2:6" ht="19.5" customHeight="1">
      <c r="B48" s="97" t="s">
        <v>21</v>
      </c>
      <c r="C48" s="98">
        <f>SUM(C39:C47)</f>
        <v>124000</v>
      </c>
      <c r="D48" s="98">
        <f>SUM(D39:D47)</f>
        <v>113320</v>
      </c>
      <c r="E48" s="98">
        <f>SUM(E39:E47)</f>
        <v>10680</v>
      </c>
      <c r="F48" s="99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C9631A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100" t="s">
        <v>76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101" t="s">
        <v>49</v>
      </c>
      <c r="C4" s="101" t="s">
        <v>50</v>
      </c>
      <c r="D4" s="101" t="s">
        <v>51</v>
      </c>
      <c r="E4" s="101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330780</v>
      </c>
      <c r="E5" s="41">
        <f>D5-C5</f>
        <v>-9220</v>
      </c>
    </row>
    <row r="6" spans="2:6" ht="24" customHeight="1">
      <c r="B6" s="40" t="s">
        <v>44</v>
      </c>
      <c r="C6" s="41">
        <f>C35+C48</f>
        <v>301280</v>
      </c>
      <c r="D6" s="41">
        <f>D35+D48</f>
        <v>277110</v>
      </c>
      <c r="E6" s="41">
        <f>C6-D6</f>
        <v>24170</v>
      </c>
    </row>
    <row r="7" spans="2:6" ht="24" customHeight="1">
      <c r="B7" s="42" t="s">
        <v>45</v>
      </c>
      <c r="C7" s="43">
        <f>C5-C6</f>
        <v>38720</v>
      </c>
      <c r="D7" s="43">
        <f>D5-D6</f>
        <v>53670</v>
      </c>
      <c r="E7" s="43">
        <f>D7-C7</f>
        <v>14950</v>
      </c>
    </row>
    <row r="8" spans="2:6" ht="21.75" customHeight="1">
      <c r="B8" s="28" t="s">
        <v>53</v>
      </c>
      <c r="C8" s="37"/>
      <c r="D8" s="44">
        <f>IF(D5=0,"-",D7/D5)</f>
        <v>0.16225285688372937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119" t="s">
        <v>16</v>
      </c>
      <c r="C16" s="119"/>
      <c r="D16" s="119"/>
      <c r="E16" s="119"/>
      <c r="F16" s="119"/>
    </row>
    <row r="17" spans="2:6" ht="19.5" customHeight="1">
      <c r="B17" s="102" t="s">
        <v>1</v>
      </c>
      <c r="C17" s="102" t="s">
        <v>50</v>
      </c>
      <c r="D17" s="102" t="s">
        <v>51</v>
      </c>
      <c r="E17" s="102" t="s">
        <v>55</v>
      </c>
      <c r="F17" s="102" t="s">
        <v>56</v>
      </c>
    </row>
    <row r="18" spans="2:6" ht="19.5" customHeight="1">
      <c r="B18" s="28" t="s">
        <v>17</v>
      </c>
      <c r="C18" s="46">
        <v>325000</v>
      </c>
      <c r="D18" s="46">
        <v>320020</v>
      </c>
      <c r="E18" s="30">
        <f>D18-C18</f>
        <v>-4980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9560</v>
      </c>
      <c r="E20" s="30">
        <f>D20-C20</f>
        <v>-5440</v>
      </c>
      <c r="F20" s="47"/>
    </row>
    <row r="21" spans="2:6" ht="19.5" customHeight="1">
      <c r="B21" s="28" t="s">
        <v>20</v>
      </c>
      <c r="C21" s="46">
        <v>0</v>
      </c>
      <c r="D21" s="46">
        <v>1200</v>
      </c>
      <c r="E21" s="30">
        <f>D21-C21</f>
        <v>1200</v>
      </c>
      <c r="F21" s="47"/>
    </row>
    <row r="22" spans="2:6" ht="19.5" customHeight="1">
      <c r="B22" s="103" t="s">
        <v>21</v>
      </c>
      <c r="C22" s="104">
        <f>SUM(C18:C21)</f>
        <v>340000</v>
      </c>
      <c r="D22" s="104">
        <f>SUM(D18:D21)</f>
        <v>330780</v>
      </c>
      <c r="E22" s="104">
        <f>SUM(E18:E21)</f>
        <v>-9220</v>
      </c>
      <c r="F22" s="105"/>
    </row>
    <row r="23" spans="2:6" ht="19.5" customHeight="1"/>
    <row r="24" spans="2:6" ht="19.5" customHeight="1">
      <c r="B24" s="119" t="s">
        <v>22</v>
      </c>
      <c r="C24" s="119"/>
      <c r="D24" s="119"/>
      <c r="E24" s="119"/>
      <c r="F24" s="119"/>
    </row>
    <row r="25" spans="2:6" ht="19.5" customHeight="1">
      <c r="B25" s="102" t="s">
        <v>1</v>
      </c>
      <c r="C25" s="102" t="s">
        <v>50</v>
      </c>
      <c r="D25" s="102" t="s">
        <v>51</v>
      </c>
      <c r="E25" s="102" t="s">
        <v>52</v>
      </c>
      <c r="F25" s="102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8300</v>
      </c>
      <c r="E27" s="30">
        <f t="shared" si="0"/>
        <v>2700</v>
      </c>
      <c r="F27" s="47"/>
    </row>
    <row r="28" spans="2:6" ht="19.5" customHeight="1">
      <c r="B28" s="28" t="s">
        <v>25</v>
      </c>
      <c r="C28" s="46">
        <v>5500</v>
      </c>
      <c r="D28" s="46">
        <v>4200</v>
      </c>
      <c r="E28" s="30">
        <f t="shared" si="0"/>
        <v>1300</v>
      </c>
      <c r="F28" s="47"/>
    </row>
    <row r="29" spans="2:6" ht="19.5" customHeight="1">
      <c r="B29" s="28" t="s">
        <v>26</v>
      </c>
      <c r="C29" s="46">
        <v>3500</v>
      </c>
      <c r="D29" s="46">
        <v>3520</v>
      </c>
      <c r="E29" s="30">
        <f t="shared" si="0"/>
        <v>-20</v>
      </c>
      <c r="F29" s="47"/>
    </row>
    <row r="30" spans="2:6" ht="19.5" customHeight="1">
      <c r="B30" s="28" t="s">
        <v>27</v>
      </c>
      <c r="C30" s="46">
        <v>9800</v>
      </c>
      <c r="D30" s="46">
        <v>9780</v>
      </c>
      <c r="E30" s="30">
        <f t="shared" si="0"/>
        <v>20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103" t="s">
        <v>21</v>
      </c>
      <c r="C35" s="104">
        <f>SUM(C26:C34)</f>
        <v>177280</v>
      </c>
      <c r="D35" s="104">
        <f>SUM(D26:D34)</f>
        <v>173280</v>
      </c>
      <c r="E35" s="104">
        <f>SUM(E26:E34)</f>
        <v>4000</v>
      </c>
      <c r="F35" s="105"/>
    </row>
    <row r="36" spans="2:6" ht="19.5" customHeight="1"/>
    <row r="37" spans="2:6" ht="19.5" customHeight="1">
      <c r="B37" s="119" t="s">
        <v>32</v>
      </c>
      <c r="C37" s="119"/>
      <c r="D37" s="119"/>
      <c r="E37" s="119"/>
      <c r="F37" s="119"/>
    </row>
    <row r="38" spans="2:6" ht="19.5" customHeight="1">
      <c r="B38" s="102" t="s">
        <v>1</v>
      </c>
      <c r="C38" s="102" t="s">
        <v>50</v>
      </c>
      <c r="D38" s="102" t="s">
        <v>51</v>
      </c>
      <c r="E38" s="102" t="s">
        <v>52</v>
      </c>
      <c r="F38" s="102" t="s">
        <v>56</v>
      </c>
    </row>
    <row r="39" spans="2:6" ht="19.5" customHeight="1">
      <c r="B39" s="28" t="s">
        <v>33</v>
      </c>
      <c r="C39" s="46">
        <v>60000</v>
      </c>
      <c r="D39" s="46">
        <v>55140</v>
      </c>
      <c r="E39" s="30">
        <f t="shared" ref="E39:E47" si="1">C39-D39</f>
        <v>4860</v>
      </c>
      <c r="F39" s="47"/>
    </row>
    <row r="40" spans="2:6" ht="19.5" customHeight="1">
      <c r="B40" s="28" t="s">
        <v>34</v>
      </c>
      <c r="C40" s="46">
        <v>8000</v>
      </c>
      <c r="D40" s="46">
        <v>5940</v>
      </c>
      <c r="E40" s="30">
        <f t="shared" si="1"/>
        <v>2060</v>
      </c>
      <c r="F40" s="47"/>
    </row>
    <row r="41" spans="2:6" ht="19.5" customHeight="1">
      <c r="B41" s="28" t="s">
        <v>35</v>
      </c>
      <c r="C41" s="46">
        <v>6000</v>
      </c>
      <c r="D41" s="46">
        <v>4710</v>
      </c>
      <c r="E41" s="30">
        <f t="shared" si="1"/>
        <v>1290</v>
      </c>
      <c r="F41" s="47"/>
    </row>
    <row r="42" spans="2:6" ht="19.5" customHeight="1">
      <c r="B42" s="28" t="s">
        <v>36</v>
      </c>
      <c r="C42" s="46">
        <v>3000</v>
      </c>
      <c r="D42" s="46">
        <v>3990</v>
      </c>
      <c r="E42" s="30">
        <f t="shared" si="1"/>
        <v>-990</v>
      </c>
      <c r="F42" s="47"/>
    </row>
    <row r="43" spans="2:6" ht="19.5" customHeight="1">
      <c r="B43" s="28" t="s">
        <v>37</v>
      </c>
      <c r="C43" s="46">
        <v>10000</v>
      </c>
      <c r="D43" s="46">
        <v>6660</v>
      </c>
      <c r="E43" s="30">
        <f t="shared" si="1"/>
        <v>3340</v>
      </c>
      <c r="F43" s="47"/>
    </row>
    <row r="44" spans="2:6" ht="19.5" customHeight="1">
      <c r="B44" s="28" t="s">
        <v>38</v>
      </c>
      <c r="C44" s="46">
        <v>10000</v>
      </c>
      <c r="D44" s="46">
        <v>6760</v>
      </c>
      <c r="E44" s="30">
        <f t="shared" si="1"/>
        <v>3240</v>
      </c>
      <c r="F44" s="47"/>
    </row>
    <row r="45" spans="2:6" ht="19.5" customHeight="1">
      <c r="B45" s="28" t="s">
        <v>39</v>
      </c>
      <c r="C45" s="46">
        <v>12000</v>
      </c>
      <c r="D45" s="46">
        <v>12380</v>
      </c>
      <c r="E45" s="30">
        <f t="shared" si="1"/>
        <v>-380</v>
      </c>
      <c r="F45" s="47"/>
    </row>
    <row r="46" spans="2:6" ht="19.5" customHeight="1">
      <c r="B46" s="28" t="s">
        <v>40</v>
      </c>
      <c r="C46" s="46">
        <v>10000</v>
      </c>
      <c r="D46" s="46">
        <v>3000</v>
      </c>
      <c r="E46" s="30">
        <f t="shared" si="1"/>
        <v>7000</v>
      </c>
      <c r="F46" s="47"/>
    </row>
    <row r="47" spans="2:6" ht="19.5" customHeight="1">
      <c r="B47" s="28" t="s">
        <v>41</v>
      </c>
      <c r="C47" s="46">
        <v>5000</v>
      </c>
      <c r="D47" s="46">
        <v>5250</v>
      </c>
      <c r="E47" s="30">
        <f t="shared" si="1"/>
        <v>-250</v>
      </c>
      <c r="F47" s="47"/>
    </row>
    <row r="48" spans="2:6" ht="19.5" customHeight="1">
      <c r="B48" s="103" t="s">
        <v>21</v>
      </c>
      <c r="C48" s="104">
        <f>SUM(C39:C47)</f>
        <v>124000</v>
      </c>
      <c r="D48" s="104">
        <f>SUM(D39:D47)</f>
        <v>103830</v>
      </c>
      <c r="E48" s="104">
        <f>SUM(E39:E47)</f>
        <v>20170</v>
      </c>
      <c r="F48" s="105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7B5E57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106" t="s">
        <v>77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107" t="s">
        <v>49</v>
      </c>
      <c r="C4" s="107" t="s">
        <v>50</v>
      </c>
      <c r="D4" s="107" t="s">
        <v>51</v>
      </c>
      <c r="E4" s="107" t="s">
        <v>52</v>
      </c>
    </row>
    <row r="5" spans="2:6" ht="24" customHeight="1">
      <c r="B5" s="40" t="s">
        <v>43</v>
      </c>
      <c r="C5" s="41">
        <f>C22</f>
        <v>340000</v>
      </c>
      <c r="D5" s="41">
        <f>D22</f>
        <v>343400</v>
      </c>
      <c r="E5" s="41">
        <f>D5-C5</f>
        <v>3400</v>
      </c>
    </row>
    <row r="6" spans="2:6" ht="24" customHeight="1">
      <c r="B6" s="40" t="s">
        <v>44</v>
      </c>
      <c r="C6" s="41">
        <f>C35+C48</f>
        <v>301280</v>
      </c>
      <c r="D6" s="41">
        <f>D35+D48</f>
        <v>272920</v>
      </c>
      <c r="E6" s="41">
        <f>C6-D6</f>
        <v>28360</v>
      </c>
    </row>
    <row r="7" spans="2:6" ht="24" customHeight="1">
      <c r="B7" s="42" t="s">
        <v>45</v>
      </c>
      <c r="C7" s="43">
        <f>C5-C6</f>
        <v>38720</v>
      </c>
      <c r="D7" s="43">
        <f>D5-D6</f>
        <v>70480</v>
      </c>
      <c r="E7" s="43">
        <f>D7-C7</f>
        <v>31760</v>
      </c>
    </row>
    <row r="8" spans="2:6" ht="21.75" customHeight="1">
      <c r="B8" s="28" t="s">
        <v>53</v>
      </c>
      <c r="C8" s="37"/>
      <c r="D8" s="44">
        <f>IF(D5=0,"-",D7/D5)</f>
        <v>0.20524170064065231</v>
      </c>
      <c r="E8" s="37"/>
    </row>
    <row r="10" spans="2:6" ht="15" customHeight="1">
      <c r="B10" s="9" t="s">
        <v>59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120" t="s">
        <v>16</v>
      </c>
      <c r="C16" s="120"/>
      <c r="D16" s="120"/>
      <c r="E16" s="120"/>
      <c r="F16" s="120"/>
    </row>
    <row r="17" spans="2:6" ht="19.5" customHeight="1">
      <c r="B17" s="108" t="s">
        <v>1</v>
      </c>
      <c r="C17" s="108" t="s">
        <v>50</v>
      </c>
      <c r="D17" s="108" t="s">
        <v>51</v>
      </c>
      <c r="E17" s="108" t="s">
        <v>55</v>
      </c>
      <c r="F17" s="108" t="s">
        <v>56</v>
      </c>
    </row>
    <row r="18" spans="2:6" ht="19.5" customHeight="1">
      <c r="B18" s="28" t="s">
        <v>17</v>
      </c>
      <c r="C18" s="46">
        <v>325000</v>
      </c>
      <c r="D18" s="46">
        <v>321730</v>
      </c>
      <c r="E18" s="30">
        <f>D18-C18</f>
        <v>-3270</v>
      </c>
      <c r="F18" s="47"/>
    </row>
    <row r="19" spans="2:6" ht="19.5" customHeight="1">
      <c r="B19" s="28" t="s">
        <v>18</v>
      </c>
      <c r="C19" s="46"/>
      <c r="D19" s="46"/>
      <c r="E19" s="30">
        <f>D19-C19</f>
        <v>0</v>
      </c>
      <c r="F19" s="47"/>
    </row>
    <row r="20" spans="2:6" ht="19.5" customHeight="1">
      <c r="B20" s="28" t="s">
        <v>19</v>
      </c>
      <c r="C20" s="46">
        <v>15000</v>
      </c>
      <c r="D20" s="46">
        <v>18170</v>
      </c>
      <c r="E20" s="30">
        <f>D20-C20</f>
        <v>3170</v>
      </c>
      <c r="F20" s="47"/>
    </row>
    <row r="21" spans="2:6" ht="19.5" customHeight="1">
      <c r="B21" s="28" t="s">
        <v>20</v>
      </c>
      <c r="C21" s="46">
        <v>0</v>
      </c>
      <c r="D21" s="46">
        <v>3500</v>
      </c>
      <c r="E21" s="30">
        <f>D21-C21</f>
        <v>3500</v>
      </c>
      <c r="F21" s="47"/>
    </row>
    <row r="22" spans="2:6" ht="19.5" customHeight="1">
      <c r="B22" s="109" t="s">
        <v>21</v>
      </c>
      <c r="C22" s="110">
        <f>SUM(C18:C21)</f>
        <v>340000</v>
      </c>
      <c r="D22" s="110">
        <f>SUM(D18:D21)</f>
        <v>343400</v>
      </c>
      <c r="E22" s="110">
        <f>SUM(E18:E21)</f>
        <v>3400</v>
      </c>
      <c r="F22" s="111"/>
    </row>
    <row r="23" spans="2:6" ht="19.5" customHeight="1"/>
    <row r="24" spans="2:6" ht="19.5" customHeight="1">
      <c r="B24" s="120" t="s">
        <v>22</v>
      </c>
      <c r="C24" s="120"/>
      <c r="D24" s="120"/>
      <c r="E24" s="120"/>
      <c r="F24" s="120"/>
    </row>
    <row r="25" spans="2:6" ht="19.5" customHeight="1">
      <c r="B25" s="108" t="s">
        <v>1</v>
      </c>
      <c r="C25" s="108" t="s">
        <v>50</v>
      </c>
      <c r="D25" s="108" t="s">
        <v>51</v>
      </c>
      <c r="E25" s="108" t="s">
        <v>52</v>
      </c>
      <c r="F25" s="108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9200</v>
      </c>
      <c r="E27" s="30">
        <f t="shared" si="0"/>
        <v>1800</v>
      </c>
      <c r="F27" s="47"/>
    </row>
    <row r="28" spans="2:6" ht="19.5" customHeight="1">
      <c r="B28" s="28" t="s">
        <v>25</v>
      </c>
      <c r="C28" s="46">
        <v>5500</v>
      </c>
      <c r="D28" s="46">
        <v>5600</v>
      </c>
      <c r="E28" s="30">
        <f t="shared" si="0"/>
        <v>-100</v>
      </c>
      <c r="F28" s="47"/>
    </row>
    <row r="29" spans="2:6" ht="19.5" customHeight="1">
      <c r="B29" s="28" t="s">
        <v>26</v>
      </c>
      <c r="C29" s="46">
        <v>3500</v>
      </c>
      <c r="D29" s="46">
        <v>3360</v>
      </c>
      <c r="E29" s="30">
        <f t="shared" si="0"/>
        <v>140</v>
      </c>
      <c r="F29" s="47"/>
    </row>
    <row r="30" spans="2:6" ht="19.5" customHeight="1">
      <c r="B30" s="28" t="s">
        <v>27</v>
      </c>
      <c r="C30" s="46">
        <v>9800</v>
      </c>
      <c r="D30" s="46">
        <v>9660</v>
      </c>
      <c r="E30" s="30">
        <f t="shared" si="0"/>
        <v>140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109" t="s">
        <v>21</v>
      </c>
      <c r="C35" s="110">
        <f>SUM(C26:C34)</f>
        <v>177280</v>
      </c>
      <c r="D35" s="110">
        <f>SUM(D26:D34)</f>
        <v>175300</v>
      </c>
      <c r="E35" s="110">
        <f>SUM(E26:E34)</f>
        <v>1980</v>
      </c>
      <c r="F35" s="111"/>
    </row>
    <row r="36" spans="2:6" ht="19.5" customHeight="1"/>
    <row r="37" spans="2:6" ht="19.5" customHeight="1">
      <c r="B37" s="120" t="s">
        <v>32</v>
      </c>
      <c r="C37" s="120"/>
      <c r="D37" s="120"/>
      <c r="E37" s="120"/>
      <c r="F37" s="120"/>
    </row>
    <row r="38" spans="2:6" ht="19.5" customHeight="1">
      <c r="B38" s="108" t="s">
        <v>1</v>
      </c>
      <c r="C38" s="108" t="s">
        <v>50</v>
      </c>
      <c r="D38" s="108" t="s">
        <v>51</v>
      </c>
      <c r="E38" s="108" t="s">
        <v>52</v>
      </c>
      <c r="F38" s="108" t="s">
        <v>56</v>
      </c>
    </row>
    <row r="39" spans="2:6" ht="19.5" customHeight="1">
      <c r="B39" s="28" t="s">
        <v>33</v>
      </c>
      <c r="C39" s="46">
        <v>60000</v>
      </c>
      <c r="D39" s="46">
        <v>56140</v>
      </c>
      <c r="E39" s="30">
        <f t="shared" ref="E39:E47" si="1">C39-D39</f>
        <v>3860</v>
      </c>
      <c r="F39" s="47"/>
    </row>
    <row r="40" spans="2:6" ht="19.5" customHeight="1">
      <c r="B40" s="28" t="s">
        <v>34</v>
      </c>
      <c r="C40" s="46">
        <v>8000</v>
      </c>
      <c r="D40" s="46">
        <v>6440</v>
      </c>
      <c r="E40" s="30">
        <f t="shared" si="1"/>
        <v>1560</v>
      </c>
      <c r="F40" s="51" t="s">
        <v>78</v>
      </c>
    </row>
    <row r="41" spans="2:6" ht="19.5" customHeight="1">
      <c r="B41" s="28" t="s">
        <v>35</v>
      </c>
      <c r="C41" s="46">
        <v>6000</v>
      </c>
      <c r="D41" s="46">
        <v>4770</v>
      </c>
      <c r="E41" s="30">
        <f t="shared" si="1"/>
        <v>1230</v>
      </c>
      <c r="F41" s="47"/>
    </row>
    <row r="42" spans="2:6" ht="19.5" customHeight="1">
      <c r="B42" s="28" t="s">
        <v>36</v>
      </c>
      <c r="C42" s="46">
        <v>3000</v>
      </c>
      <c r="D42" s="46">
        <v>960</v>
      </c>
      <c r="E42" s="30">
        <f t="shared" si="1"/>
        <v>2040</v>
      </c>
      <c r="F42" s="47"/>
    </row>
    <row r="43" spans="2:6" ht="19.5" customHeight="1">
      <c r="B43" s="28" t="s">
        <v>37</v>
      </c>
      <c r="C43" s="46">
        <v>10000</v>
      </c>
      <c r="D43" s="46">
        <v>6670</v>
      </c>
      <c r="E43" s="30">
        <f t="shared" si="1"/>
        <v>3330</v>
      </c>
      <c r="F43" s="47"/>
    </row>
    <row r="44" spans="2:6" ht="19.5" customHeight="1">
      <c r="B44" s="28" t="s">
        <v>38</v>
      </c>
      <c r="C44" s="46">
        <v>10000</v>
      </c>
      <c r="D44" s="46">
        <v>3910</v>
      </c>
      <c r="E44" s="30">
        <f t="shared" si="1"/>
        <v>6090</v>
      </c>
      <c r="F44" s="47"/>
    </row>
    <row r="45" spans="2:6" ht="19.5" customHeight="1">
      <c r="B45" s="28" t="s">
        <v>39</v>
      </c>
      <c r="C45" s="46">
        <v>12000</v>
      </c>
      <c r="D45" s="46">
        <v>10270</v>
      </c>
      <c r="E45" s="30">
        <f t="shared" si="1"/>
        <v>1730</v>
      </c>
      <c r="F45" s="47"/>
    </row>
    <row r="46" spans="2:6" ht="19.5" customHeight="1">
      <c r="B46" s="28" t="s">
        <v>40</v>
      </c>
      <c r="C46" s="46">
        <v>10000</v>
      </c>
      <c r="D46" s="46">
        <v>3000</v>
      </c>
      <c r="E46" s="30">
        <f t="shared" si="1"/>
        <v>7000</v>
      </c>
      <c r="F46" s="47"/>
    </row>
    <row r="47" spans="2:6" ht="19.5" customHeight="1">
      <c r="B47" s="28" t="s">
        <v>41</v>
      </c>
      <c r="C47" s="46">
        <v>5000</v>
      </c>
      <c r="D47" s="46">
        <v>5460</v>
      </c>
      <c r="E47" s="30">
        <f t="shared" si="1"/>
        <v>-460</v>
      </c>
      <c r="F47" s="47"/>
    </row>
    <row r="48" spans="2:6" ht="19.5" customHeight="1">
      <c r="B48" s="109" t="s">
        <v>21</v>
      </c>
      <c r="C48" s="110">
        <f>SUM(C39:C47)</f>
        <v>124000</v>
      </c>
      <c r="D48" s="110">
        <f>SUM(D39:D47)</f>
        <v>97620</v>
      </c>
      <c r="E48" s="110">
        <f>SUM(E39:E47)</f>
        <v>26380</v>
      </c>
      <c r="F48" s="111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2E6B4F"/>
    <pageSetUpPr fitToPage="1"/>
  </sheetPr>
  <dimension ref="B1:F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28" customWidth="1"/>
    <col min="3" max="5" width="14" customWidth="1"/>
    <col min="6" max="6" width="34" customWidth="1"/>
  </cols>
  <sheetData>
    <row r="1" spans="2:6" ht="36" customHeight="1">
      <c r="B1" s="112" t="s">
        <v>79</v>
      </c>
      <c r="C1" s="11" t="s">
        <v>85</v>
      </c>
      <c r="D1" s="11"/>
      <c r="E1" s="11"/>
      <c r="F1" s="11"/>
    </row>
    <row r="2" spans="2:6" ht="25.5" customHeight="1">
      <c r="B2" s="10" t="s">
        <v>48</v>
      </c>
      <c r="C2" s="10"/>
      <c r="D2" s="10"/>
      <c r="E2" s="10"/>
      <c r="F2" s="10"/>
    </row>
    <row r="4" spans="2:6" ht="15" customHeight="1">
      <c r="B4" s="113" t="s">
        <v>49</v>
      </c>
      <c r="C4" s="113" t="s">
        <v>50</v>
      </c>
      <c r="D4" s="113" t="s">
        <v>51</v>
      </c>
      <c r="E4" s="113" t="s">
        <v>52</v>
      </c>
    </row>
    <row r="5" spans="2:6" ht="24" customHeight="1">
      <c r="B5" s="40" t="s">
        <v>43</v>
      </c>
      <c r="C5" s="41">
        <f>C22</f>
        <v>860000</v>
      </c>
      <c r="D5" s="41">
        <f>D22</f>
        <v>878380</v>
      </c>
      <c r="E5" s="41">
        <f>D5-C5</f>
        <v>18380</v>
      </c>
    </row>
    <row r="6" spans="2:6" ht="24" customHeight="1">
      <c r="B6" s="40" t="s">
        <v>44</v>
      </c>
      <c r="C6" s="41">
        <f>C35+C48</f>
        <v>301280</v>
      </c>
      <c r="D6" s="41">
        <f>D35+D48</f>
        <v>321010</v>
      </c>
      <c r="E6" s="41">
        <f>C6-D6</f>
        <v>-19730</v>
      </c>
    </row>
    <row r="7" spans="2:6" ht="24" customHeight="1">
      <c r="B7" s="42" t="s">
        <v>45</v>
      </c>
      <c r="C7" s="43">
        <f>C5-C6</f>
        <v>558720</v>
      </c>
      <c r="D7" s="43">
        <f>D5-D6</f>
        <v>557370</v>
      </c>
      <c r="E7" s="43">
        <f>D7-C7</f>
        <v>-1350</v>
      </c>
    </row>
    <row r="8" spans="2:6" ht="21.75" customHeight="1">
      <c r="B8" s="28" t="s">
        <v>53</v>
      </c>
      <c r="C8" s="37"/>
      <c r="D8" s="44">
        <f>IF(D5=0,"-",D7/D5)</f>
        <v>0.63454313622805625</v>
      </c>
      <c r="E8" s="37"/>
    </row>
    <row r="10" spans="2:6" ht="15" customHeight="1">
      <c r="B10" s="9" t="s">
        <v>80</v>
      </c>
      <c r="C10" s="9"/>
      <c r="D10" s="9"/>
      <c r="E10" s="9"/>
      <c r="F10" s="9"/>
    </row>
    <row r="11" spans="2:6" ht="15" customHeight="1">
      <c r="B11" s="9"/>
      <c r="C11" s="9"/>
      <c r="D11" s="9"/>
      <c r="E11" s="9"/>
      <c r="F11" s="9"/>
    </row>
    <row r="12" spans="2:6" ht="15" customHeight="1">
      <c r="B12" s="9"/>
      <c r="C12" s="9"/>
      <c r="D12" s="9"/>
      <c r="E12" s="9"/>
      <c r="F12" s="9"/>
    </row>
    <row r="13" spans="2:6" ht="15" customHeight="1">
      <c r="B13" s="9"/>
      <c r="C13" s="9"/>
      <c r="D13" s="9"/>
      <c r="E13" s="9"/>
      <c r="F13" s="9"/>
    </row>
    <row r="16" spans="2:6" ht="19.5" customHeight="1">
      <c r="B16" s="121" t="s">
        <v>16</v>
      </c>
      <c r="C16" s="121"/>
      <c r="D16" s="121"/>
      <c r="E16" s="121"/>
      <c r="F16" s="121"/>
    </row>
    <row r="17" spans="2:6" ht="19.5" customHeight="1">
      <c r="B17" s="114" t="s">
        <v>1</v>
      </c>
      <c r="C17" s="114" t="s">
        <v>50</v>
      </c>
      <c r="D17" s="114" t="s">
        <v>51</v>
      </c>
      <c r="E17" s="114" t="s">
        <v>55</v>
      </c>
      <c r="F17" s="114" t="s">
        <v>56</v>
      </c>
    </row>
    <row r="18" spans="2:6" ht="19.5" customHeight="1">
      <c r="B18" s="28" t="s">
        <v>17</v>
      </c>
      <c r="C18" s="46">
        <v>325000</v>
      </c>
      <c r="D18" s="46">
        <v>326800</v>
      </c>
      <c r="E18" s="30">
        <f>D18-C18</f>
        <v>1800</v>
      </c>
      <c r="F18" s="47"/>
    </row>
    <row r="19" spans="2:6" ht="19.5" customHeight="1">
      <c r="B19" s="28" t="s">
        <v>18</v>
      </c>
      <c r="C19" s="46">
        <v>520000</v>
      </c>
      <c r="D19" s="46">
        <v>533960</v>
      </c>
      <c r="E19" s="30">
        <f>D19-C19</f>
        <v>13960</v>
      </c>
      <c r="F19" s="51" t="s">
        <v>81</v>
      </c>
    </row>
    <row r="20" spans="2:6" ht="19.5" customHeight="1">
      <c r="B20" s="28" t="s">
        <v>19</v>
      </c>
      <c r="C20" s="46">
        <v>15000</v>
      </c>
      <c r="D20" s="46">
        <v>16420</v>
      </c>
      <c r="E20" s="30">
        <f>D20-C20</f>
        <v>1420</v>
      </c>
      <c r="F20" s="47"/>
    </row>
    <row r="21" spans="2:6" ht="19.5" customHeight="1">
      <c r="B21" s="28" t="s">
        <v>20</v>
      </c>
      <c r="C21" s="46">
        <v>0</v>
      </c>
      <c r="D21" s="46">
        <v>1200</v>
      </c>
      <c r="E21" s="30">
        <f>D21-C21</f>
        <v>1200</v>
      </c>
      <c r="F21" s="47"/>
    </row>
    <row r="22" spans="2:6" ht="19.5" customHeight="1">
      <c r="B22" s="115" t="s">
        <v>21</v>
      </c>
      <c r="C22" s="116">
        <f>SUM(C18:C21)</f>
        <v>860000</v>
      </c>
      <c r="D22" s="116">
        <f>SUM(D18:D21)</f>
        <v>878380</v>
      </c>
      <c r="E22" s="116">
        <f>SUM(E18:E21)</f>
        <v>18380</v>
      </c>
      <c r="F22" s="117"/>
    </row>
    <row r="23" spans="2:6" ht="19.5" customHeight="1"/>
    <row r="24" spans="2:6" ht="19.5" customHeight="1">
      <c r="B24" s="121" t="s">
        <v>22</v>
      </c>
      <c r="C24" s="121"/>
      <c r="D24" s="121"/>
      <c r="E24" s="121"/>
      <c r="F24" s="121"/>
    </row>
    <row r="25" spans="2:6" ht="19.5" customHeight="1">
      <c r="B25" s="114" t="s">
        <v>1</v>
      </c>
      <c r="C25" s="114" t="s">
        <v>50</v>
      </c>
      <c r="D25" s="114" t="s">
        <v>51</v>
      </c>
      <c r="E25" s="114" t="s">
        <v>52</v>
      </c>
      <c r="F25" s="114" t="s">
        <v>56</v>
      </c>
    </row>
    <row r="26" spans="2:6" ht="19.5" customHeight="1">
      <c r="B26" s="28" t="s">
        <v>23</v>
      </c>
      <c r="C26" s="46">
        <v>85000</v>
      </c>
      <c r="D26" s="46">
        <v>85000</v>
      </c>
      <c r="E26" s="30">
        <f t="shared" ref="E26:E34" si="0">C26-D26</f>
        <v>0</v>
      </c>
      <c r="F26" s="47"/>
    </row>
    <row r="27" spans="2:6" ht="19.5" customHeight="1">
      <c r="B27" s="28" t="s">
        <v>24</v>
      </c>
      <c r="C27" s="46">
        <v>11000</v>
      </c>
      <c r="D27" s="46">
        <v>12900</v>
      </c>
      <c r="E27" s="30">
        <f t="shared" si="0"/>
        <v>-1900</v>
      </c>
      <c r="F27" s="47"/>
    </row>
    <row r="28" spans="2:6" ht="19.5" customHeight="1">
      <c r="B28" s="28" t="s">
        <v>25</v>
      </c>
      <c r="C28" s="46">
        <v>5500</v>
      </c>
      <c r="D28" s="46">
        <v>7100</v>
      </c>
      <c r="E28" s="30">
        <f t="shared" si="0"/>
        <v>-1600</v>
      </c>
      <c r="F28" s="47"/>
    </row>
    <row r="29" spans="2:6" ht="19.5" customHeight="1">
      <c r="B29" s="28" t="s">
        <v>26</v>
      </c>
      <c r="C29" s="46">
        <v>3500</v>
      </c>
      <c r="D29" s="46">
        <v>3300</v>
      </c>
      <c r="E29" s="30">
        <f t="shared" si="0"/>
        <v>200</v>
      </c>
      <c r="F29" s="47"/>
    </row>
    <row r="30" spans="2:6" ht="19.5" customHeight="1">
      <c r="B30" s="28" t="s">
        <v>27</v>
      </c>
      <c r="C30" s="46">
        <v>9800</v>
      </c>
      <c r="D30" s="46">
        <v>10230</v>
      </c>
      <c r="E30" s="30">
        <f t="shared" si="0"/>
        <v>-430</v>
      </c>
      <c r="F30" s="47"/>
    </row>
    <row r="31" spans="2:6" ht="19.5" customHeight="1">
      <c r="B31" s="28" t="s">
        <v>28</v>
      </c>
      <c r="C31" s="46">
        <v>18500</v>
      </c>
      <c r="D31" s="46">
        <v>18500</v>
      </c>
      <c r="E31" s="30">
        <f t="shared" si="0"/>
        <v>0</v>
      </c>
      <c r="F31" s="47"/>
    </row>
    <row r="32" spans="2:6" ht="19.5" customHeight="1">
      <c r="B32" s="28" t="s">
        <v>29</v>
      </c>
      <c r="C32" s="46">
        <v>3980</v>
      </c>
      <c r="D32" s="46">
        <v>3980</v>
      </c>
      <c r="E32" s="30">
        <f t="shared" si="0"/>
        <v>0</v>
      </c>
      <c r="F32" s="47"/>
    </row>
    <row r="33" spans="2:6" ht="19.5" customHeight="1">
      <c r="B33" s="28" t="s">
        <v>30</v>
      </c>
      <c r="C33" s="46">
        <v>25000</v>
      </c>
      <c r="D33" s="46">
        <v>25000</v>
      </c>
      <c r="E33" s="30">
        <f t="shared" si="0"/>
        <v>0</v>
      </c>
      <c r="F33" s="47"/>
    </row>
    <row r="34" spans="2:6" ht="19.5" customHeight="1">
      <c r="B34" s="28" t="s">
        <v>31</v>
      </c>
      <c r="C34" s="46">
        <v>15000</v>
      </c>
      <c r="D34" s="46">
        <v>15000</v>
      </c>
      <c r="E34" s="30">
        <f t="shared" si="0"/>
        <v>0</v>
      </c>
      <c r="F34" s="47"/>
    </row>
    <row r="35" spans="2:6" ht="19.5" customHeight="1">
      <c r="B35" s="115" t="s">
        <v>21</v>
      </c>
      <c r="C35" s="116">
        <f>SUM(C26:C34)</f>
        <v>177280</v>
      </c>
      <c r="D35" s="116">
        <f>SUM(D26:D34)</f>
        <v>181010</v>
      </c>
      <c r="E35" s="116">
        <f>SUM(E26:E34)</f>
        <v>-3730</v>
      </c>
      <c r="F35" s="117"/>
    </row>
    <row r="36" spans="2:6" ht="19.5" customHeight="1"/>
    <row r="37" spans="2:6" ht="19.5" customHeight="1">
      <c r="B37" s="121" t="s">
        <v>32</v>
      </c>
      <c r="C37" s="121"/>
      <c r="D37" s="121"/>
      <c r="E37" s="121"/>
      <c r="F37" s="121"/>
    </row>
    <row r="38" spans="2:6" ht="19.5" customHeight="1">
      <c r="B38" s="114" t="s">
        <v>1</v>
      </c>
      <c r="C38" s="114" t="s">
        <v>50</v>
      </c>
      <c r="D38" s="114" t="s">
        <v>51</v>
      </c>
      <c r="E38" s="114" t="s">
        <v>52</v>
      </c>
      <c r="F38" s="114" t="s">
        <v>56</v>
      </c>
    </row>
    <row r="39" spans="2:6" ht="19.5" customHeight="1">
      <c r="B39" s="28" t="s">
        <v>33</v>
      </c>
      <c r="C39" s="46">
        <v>60000</v>
      </c>
      <c r="D39" s="46">
        <v>69030</v>
      </c>
      <c r="E39" s="30">
        <f t="shared" ref="E39:E47" si="1">C39-D39</f>
        <v>-9030</v>
      </c>
      <c r="F39" s="51" t="s">
        <v>82</v>
      </c>
    </row>
    <row r="40" spans="2:6" ht="19.5" customHeight="1">
      <c r="B40" s="28" t="s">
        <v>34</v>
      </c>
      <c r="C40" s="46">
        <v>8000</v>
      </c>
      <c r="D40" s="46">
        <v>9380</v>
      </c>
      <c r="E40" s="30">
        <f t="shared" si="1"/>
        <v>-1380</v>
      </c>
      <c r="F40" s="47"/>
    </row>
    <row r="41" spans="2:6" ht="19.5" customHeight="1">
      <c r="B41" s="28" t="s">
        <v>35</v>
      </c>
      <c r="C41" s="46">
        <v>6000</v>
      </c>
      <c r="D41" s="46">
        <v>6780</v>
      </c>
      <c r="E41" s="30">
        <f t="shared" si="1"/>
        <v>-780</v>
      </c>
      <c r="F41" s="47"/>
    </row>
    <row r="42" spans="2:6" ht="19.5" customHeight="1">
      <c r="B42" s="28" t="s">
        <v>36</v>
      </c>
      <c r="C42" s="46">
        <v>3000</v>
      </c>
      <c r="D42" s="46">
        <v>1820</v>
      </c>
      <c r="E42" s="30">
        <f t="shared" si="1"/>
        <v>1180</v>
      </c>
      <c r="F42" s="47"/>
    </row>
    <row r="43" spans="2:6" ht="19.5" customHeight="1">
      <c r="B43" s="28" t="s">
        <v>37</v>
      </c>
      <c r="C43" s="46">
        <v>10000</v>
      </c>
      <c r="D43" s="46">
        <v>5140</v>
      </c>
      <c r="E43" s="30">
        <f t="shared" si="1"/>
        <v>4860</v>
      </c>
      <c r="F43" s="47"/>
    </row>
    <row r="44" spans="2:6" ht="19.5" customHeight="1">
      <c r="B44" s="28" t="s">
        <v>38</v>
      </c>
      <c r="C44" s="46">
        <v>10000</v>
      </c>
      <c r="D44" s="46">
        <v>21120</v>
      </c>
      <c r="E44" s="30">
        <f t="shared" si="1"/>
        <v>-11120</v>
      </c>
      <c r="F44" s="51" t="s">
        <v>83</v>
      </c>
    </row>
    <row r="45" spans="2:6" ht="19.5" customHeight="1">
      <c r="B45" s="28" t="s">
        <v>39</v>
      </c>
      <c r="C45" s="46">
        <v>12000</v>
      </c>
      <c r="D45" s="46">
        <v>7700</v>
      </c>
      <c r="E45" s="30">
        <f t="shared" si="1"/>
        <v>4300</v>
      </c>
      <c r="F45" s="47"/>
    </row>
    <row r="46" spans="2:6" ht="19.5" customHeight="1">
      <c r="B46" s="28" t="s">
        <v>40</v>
      </c>
      <c r="C46" s="46">
        <v>10000</v>
      </c>
      <c r="D46" s="46">
        <v>15000</v>
      </c>
      <c r="E46" s="30">
        <f t="shared" si="1"/>
        <v>-5000</v>
      </c>
      <c r="F46" s="47"/>
    </row>
    <row r="47" spans="2:6" ht="19.5" customHeight="1">
      <c r="B47" s="28" t="s">
        <v>41</v>
      </c>
      <c r="C47" s="46">
        <v>5000</v>
      </c>
      <c r="D47" s="46">
        <v>4030</v>
      </c>
      <c r="E47" s="30">
        <f t="shared" si="1"/>
        <v>970</v>
      </c>
      <c r="F47" s="47"/>
    </row>
    <row r="48" spans="2:6" ht="19.5" customHeight="1">
      <c r="B48" s="115" t="s">
        <v>21</v>
      </c>
      <c r="C48" s="116">
        <f>SUM(C39:C47)</f>
        <v>124000</v>
      </c>
      <c r="D48" s="116">
        <f>SUM(D39:D47)</f>
        <v>140000</v>
      </c>
      <c r="E48" s="116">
        <f>SUM(E39:E47)</f>
        <v>-16000</v>
      </c>
      <c r="F48" s="117"/>
    </row>
    <row r="49" ht="19.5" customHeight="1"/>
  </sheetData>
  <mergeCells count="6">
    <mergeCell ref="B37:F37"/>
    <mergeCell ref="C1:F1"/>
    <mergeCell ref="B2:F2"/>
    <mergeCell ref="B10:F13"/>
    <mergeCell ref="B16:F16"/>
    <mergeCell ref="B24:F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年間集計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年間集計!Print_Area</vt:lpstr>
    </vt:vector>
  </TitlesOfParts>
  <Manager>illust-closet.com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テンプレートクローゼット</dc:title>
  <dc:subject/>
  <dc:creator>openpyxl</dc:creator>
  <dc:description/>
  <cp:lastModifiedBy>inbl</cp:lastModifiedBy>
  <cp:revision>2</cp:revision>
  <dcterms:created xsi:type="dcterms:W3CDTF">2026-10-14T08:42:12Z</dcterms:created>
  <dcterms:modified xsi:type="dcterms:W3CDTF">2026-10-14T10:07:08Z</dcterms:modified>
  <dc:language>en-US</dc:language>
</cp:coreProperties>
</file>